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105"/>
  <workbookPr showInkAnnotation="0" autoCompressPictures="0"/>
  <bookViews>
    <workbookView xWindow="9620" yWindow="580" windowWidth="25600" windowHeight="18380" tabRatio="500"/>
  </bookViews>
  <sheets>
    <sheet name="Sandbox" sheetId="1" r:id="rId1"/>
  </sheets>
  <definedNames>
    <definedName name="_xlnm.Print_Titles" localSheetId="0">Sandbox!$1:$3</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B44" i="1" l="1"/>
  <c r="W44" i="1"/>
  <c r="R44" i="1"/>
  <c r="M44" i="1"/>
  <c r="H44" i="1"/>
  <c r="C44" i="1"/>
  <c r="AC39" i="1"/>
  <c r="X39" i="1"/>
  <c r="S39" i="1"/>
  <c r="N39" i="1"/>
  <c r="I39" i="1"/>
  <c r="D39" i="1"/>
  <c r="H36" i="1"/>
  <c r="I36" i="1"/>
  <c r="D36" i="1"/>
  <c r="N35" i="1"/>
  <c r="D35" i="1"/>
  <c r="AC33" i="1"/>
  <c r="X33" i="1"/>
  <c r="S33" i="1"/>
  <c r="N33" i="1"/>
  <c r="I33" i="1"/>
  <c r="D33" i="1"/>
  <c r="AC32" i="1"/>
  <c r="X32" i="1"/>
  <c r="S32" i="1"/>
  <c r="N32" i="1"/>
  <c r="I32" i="1"/>
  <c r="D32" i="1"/>
  <c r="AC31" i="1"/>
  <c r="X31" i="1"/>
  <c r="S31" i="1"/>
  <c r="N31" i="1"/>
  <c r="I31" i="1"/>
  <c r="D31" i="1"/>
  <c r="AC29" i="1"/>
  <c r="X29" i="1"/>
  <c r="S29" i="1"/>
  <c r="N29" i="1"/>
  <c r="I29" i="1"/>
  <c r="D29" i="1"/>
  <c r="AC27" i="1"/>
  <c r="X27" i="1"/>
  <c r="S27" i="1"/>
  <c r="N27" i="1"/>
  <c r="I27" i="1"/>
  <c r="D27" i="1"/>
  <c r="AC26" i="1"/>
  <c r="X26" i="1"/>
  <c r="S26" i="1"/>
  <c r="N26" i="1"/>
  <c r="I26" i="1"/>
  <c r="D26" i="1"/>
  <c r="AC25" i="1"/>
  <c r="X25" i="1"/>
  <c r="S25" i="1"/>
  <c r="N25" i="1"/>
  <c r="I25" i="1"/>
  <c r="D25" i="1"/>
  <c r="AC24" i="1"/>
  <c r="X24" i="1"/>
  <c r="S24" i="1"/>
  <c r="N24" i="1"/>
  <c r="I24" i="1"/>
  <c r="D24" i="1"/>
  <c r="AC22" i="1"/>
  <c r="X22" i="1"/>
  <c r="S22" i="1"/>
  <c r="N22" i="1"/>
  <c r="I22" i="1"/>
  <c r="D22" i="1"/>
  <c r="AC21" i="1"/>
  <c r="X21" i="1"/>
  <c r="S21" i="1"/>
  <c r="N21" i="1"/>
  <c r="I21" i="1"/>
  <c r="D21" i="1"/>
  <c r="AC20" i="1"/>
  <c r="X20" i="1"/>
  <c r="S20" i="1"/>
  <c r="N20" i="1"/>
  <c r="I20" i="1"/>
  <c r="D20" i="1"/>
  <c r="AC19" i="1"/>
  <c r="X19" i="1"/>
  <c r="S19" i="1"/>
  <c r="N19" i="1"/>
  <c r="I19" i="1"/>
  <c r="D19" i="1"/>
  <c r="AC18" i="1"/>
  <c r="X18" i="1"/>
  <c r="S18" i="1"/>
  <c r="N18" i="1"/>
  <c r="I18" i="1"/>
  <c r="D18" i="1"/>
  <c r="AC17" i="1"/>
  <c r="X17" i="1"/>
  <c r="S17" i="1"/>
  <c r="N17" i="1"/>
  <c r="I17" i="1"/>
  <c r="D17" i="1"/>
  <c r="AC16" i="1"/>
  <c r="X16" i="1"/>
  <c r="S16" i="1"/>
  <c r="N16" i="1"/>
  <c r="I16" i="1"/>
  <c r="D16" i="1"/>
  <c r="AC15" i="1"/>
  <c r="X15" i="1"/>
  <c r="S15" i="1"/>
  <c r="N15" i="1"/>
  <c r="I15" i="1"/>
  <c r="D15" i="1"/>
  <c r="AC14" i="1"/>
  <c r="X14" i="1"/>
  <c r="S14" i="1"/>
  <c r="N14" i="1"/>
  <c r="I14" i="1"/>
  <c r="D14" i="1"/>
  <c r="AC13" i="1"/>
  <c r="X13" i="1"/>
  <c r="S13" i="1"/>
  <c r="N13" i="1"/>
  <c r="I13" i="1"/>
  <c r="D13" i="1"/>
  <c r="AC12" i="1"/>
  <c r="X12" i="1"/>
  <c r="S12" i="1"/>
  <c r="N12" i="1"/>
  <c r="I12" i="1"/>
  <c r="D12" i="1"/>
  <c r="AC11" i="1"/>
  <c r="X11" i="1"/>
  <c r="S11" i="1"/>
  <c r="N11" i="1"/>
  <c r="I11" i="1"/>
  <c r="D11" i="1"/>
  <c r="AC10" i="1"/>
  <c r="W10" i="1"/>
  <c r="X10" i="1"/>
  <c r="R10" i="1"/>
  <c r="S10" i="1"/>
  <c r="M10" i="1"/>
  <c r="N10" i="1"/>
  <c r="I10" i="1"/>
  <c r="C10" i="1"/>
  <c r="D10" i="1"/>
  <c r="AC9" i="1"/>
  <c r="X9" i="1"/>
  <c r="S9" i="1"/>
  <c r="N9" i="1"/>
  <c r="I9" i="1"/>
  <c r="AC8" i="1"/>
  <c r="X8" i="1"/>
  <c r="S8" i="1"/>
  <c r="N8" i="1"/>
  <c r="I8" i="1"/>
  <c r="D8" i="1"/>
  <c r="AC7" i="1"/>
  <c r="X7" i="1"/>
  <c r="S7" i="1"/>
  <c r="N7" i="1"/>
  <c r="I7" i="1"/>
  <c r="D7" i="1"/>
</calcChain>
</file>

<file path=xl/sharedStrings.xml><?xml version="1.0" encoding="utf-8"?>
<sst xmlns="http://schemas.openxmlformats.org/spreadsheetml/2006/main" count="413" uniqueCount="61">
  <si>
    <r>
      <t xml:space="preserve">Triple Crown 30% </t>
    </r>
    <r>
      <rPr>
        <b/>
        <sz val="9"/>
        <color theme="4" tint="-0.499984740745262"/>
        <rFont val="Optima"/>
      </rPr>
      <t>http://www.triplecrownfeed.com/</t>
    </r>
  </si>
  <si>
    <r>
      <t xml:space="preserve">Nutrena Empower Balance </t>
    </r>
    <r>
      <rPr>
        <b/>
        <sz val="9"/>
        <color theme="4" tint="-0.499984740745262"/>
        <rFont val="Optima"/>
      </rPr>
      <t>http://www.nutrenaworld.com</t>
    </r>
  </si>
  <si>
    <t>Feeding instructions - 0.25 to 0.5 lbs per 100 lbs/BW per day</t>
  </si>
  <si>
    <t>Feeding instructions - 0.1to 0.3 lbs per 100 lbs/BW per day</t>
  </si>
  <si>
    <t>Feeding instructions - 0.5 to 3.0 lbs per day</t>
  </si>
  <si>
    <t>Feeding instructions - 0.25 to 0.75 lbs per 100 lbs/BW per day</t>
  </si>
  <si>
    <t>Feeding instructions - 0.2 to 1.5 lbs per 100 lbs/BW per day</t>
  </si>
  <si>
    <t>Highly Fortified Feed!</t>
  </si>
  <si>
    <t>Pounds fed per day</t>
  </si>
  <si>
    <t>Nutrients provided per day</t>
  </si>
  <si>
    <r>
      <t xml:space="preserve">Supplemental Feed                  </t>
    </r>
    <r>
      <rPr>
        <b/>
        <i/>
        <sz val="7"/>
        <color rgb="FFFF6600"/>
        <rFont val="Verdana"/>
      </rPr>
      <t>Very</t>
    </r>
    <r>
      <rPr>
        <b/>
        <i/>
        <sz val="7"/>
        <color rgb="FF008000"/>
        <rFont val="Verdana"/>
      </rPr>
      <t xml:space="preserve"> </t>
    </r>
    <r>
      <rPr>
        <b/>
        <i/>
        <sz val="7"/>
        <color rgb="FFFF6600"/>
        <rFont val="Verdana"/>
      </rPr>
      <t>High Fat</t>
    </r>
  </si>
  <si>
    <r>
      <t xml:space="preserve">Supplemental Feed             </t>
    </r>
    <r>
      <rPr>
        <b/>
        <i/>
        <sz val="7"/>
        <color rgb="FFFF6600"/>
        <rFont val="Verdana"/>
      </rPr>
      <t>High Fat</t>
    </r>
  </si>
  <si>
    <t>Minerals</t>
  </si>
  <si>
    <t>Protein %</t>
  </si>
  <si>
    <t>g</t>
  </si>
  <si>
    <t>Fat %</t>
  </si>
  <si>
    <t>Fiber %</t>
  </si>
  <si>
    <t>Calcium %</t>
  </si>
  <si>
    <t>Phosphorus %</t>
  </si>
  <si>
    <t>Magnesium %</t>
  </si>
  <si>
    <t>Potassium %</t>
  </si>
  <si>
    <t>Salt (NaCl) %</t>
  </si>
  <si>
    <t>Cobalt ppm</t>
  </si>
  <si>
    <t>mg</t>
  </si>
  <si>
    <t>Iron ppm</t>
  </si>
  <si>
    <t xml:space="preserve">Zinc ppm </t>
  </si>
  <si>
    <t>Copper ppm</t>
  </si>
  <si>
    <t>Manganese ppm</t>
  </si>
  <si>
    <t>Iodine ppm</t>
  </si>
  <si>
    <t>Chromium ppm</t>
  </si>
  <si>
    <t>Selenium ppm</t>
  </si>
  <si>
    <t>Vitamins</t>
  </si>
  <si>
    <t>Vitamin E IU/lb</t>
  </si>
  <si>
    <t>IU</t>
  </si>
  <si>
    <t>Vitamin A IU/lb</t>
  </si>
  <si>
    <t>Vitamin D IU/lb</t>
  </si>
  <si>
    <t>Biotin mg/lb</t>
  </si>
  <si>
    <t>B-complex</t>
    <phoneticPr fontId="0" type="noConversion"/>
  </si>
  <si>
    <t>Yes*</t>
  </si>
  <si>
    <t>Vitamin C mg</t>
  </si>
  <si>
    <t>Amino Acids</t>
  </si>
  <si>
    <t>Lysine %</t>
  </si>
  <si>
    <t>Methionine %</t>
  </si>
  <si>
    <t>Threonine %</t>
  </si>
  <si>
    <t>Miscellaneous</t>
  </si>
  <si>
    <t>Omega-3 FA %</t>
  </si>
  <si>
    <t>Omega-3 FA</t>
  </si>
  <si>
    <t>DE Mcal/lb</t>
  </si>
  <si>
    <t>Mcal</t>
  </si>
  <si>
    <t>Sugar %</t>
  </si>
  <si>
    <t>Starch %</t>
  </si>
  <si>
    <t>Total S/S %</t>
  </si>
  <si>
    <t>%</t>
  </si>
  <si>
    <t>Cost</t>
  </si>
  <si>
    <t>pounds</t>
  </si>
  <si>
    <t>/day</t>
  </si>
  <si>
    <t>Ingredients</t>
  </si>
  <si>
    <t>Dehulled Soybean Meal, Wheat Middlings, Ground Limestone, Monocalcium Phosphate, Dicalcium Phosphate, Defluorinated Phosphate, Magnesium Oxide, Distillers Dried Grains, Hydrolyzed Yeast, Zinc Proteinate, Copper Proteinate, Manganese Proteinate, Kelp Meal, Yeast Culture, Hydrated Sodium Calcium Aluminosilicate, Anethole, Fenugreek Seed, Lecithin, Iron Proteinate, Magnesium Proteinate, Dried Trichoderma Longibrachiatum Fermentation Extract, Soybean Oil, Calcium Carbonate, Selenium Yeast, Dried Lactobacillus Acidophilus Fermentation Product, Dried Enterococcus Faecium Fermentation Product, Dried Bacillus Subtilis Fermentation Extract, Salt, Vitamin E Supplement, Ascorbic Acid (Source of Vitamin C), Niacin Supplement, Biotin, Vitamin A Supplement, Thiamine Mononitrate, Beta Carotene, Calcium Pantothenate, Riboflavin Supplement, Pyridoxine Hydrochloride, Vitamin B12 Supplement, Vitamin D3 Supplement, Choline Chloride, Menadione Sodium Bisulfite Complex (Source of Vitamin K Activity), Folic Acid,Sodium Bicarbonate, Cane Molasses, Stabilized Rice Bran, Brewers Dried Yeast, Ferrous Sulfate, Zinc Sulfate, Manganese Sulfate, Copper Sulfate, Cobalt Sulfate, Ethylenediamine Dihydriodide, Monosodium Phosphate, Flaxseed, Lignin Sulfonate, L-Lysine, DL- methionine, (Propionic Acid, Sodium Benzoate, Potassium Sorbate (Preservatives)). (Free from Restricted Ruminant Protein Products per Title 21, CFR 589.2000)</t>
  </si>
  <si>
    <r>
      <t xml:space="preserve">Ingredients not shown on website. Analysis from website 4/12/2012.               Analysis information in </t>
    </r>
    <r>
      <rPr>
        <b/>
        <sz val="8"/>
        <color theme="8" tint="-0.249977111117893"/>
        <rFont val="Verdana"/>
      </rPr>
      <t>blue</t>
    </r>
    <r>
      <rPr>
        <sz val="8"/>
        <rFont val="Verdana"/>
      </rPr>
      <t xml:space="preserve"> from communication with Patty Young at Cargill.  These are averages (not guaranteed).                                    Patty Young 
Cargill Feed &amp; Nutrition
Marketing Specialist
(520) 836-2131 x 2122    Patty_Young@cargill.com</t>
    </r>
  </si>
  <si>
    <t>Ingredients not shown on website. Analysis from website 4/12/2012.  "An extruded combination of high-fat rice bran and flaxseed..."</t>
  </si>
  <si>
    <t>Ingredients not shown on website. Analysis from website 4/12/2012.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</si>
</sst>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quot;$&quot;#,##0.00"/>
    <numFmt numFmtId="166" formatCode="_([$$-409]* #,##0.00_);_([$$-409]* \(#,##0.00\);_([$$-409]* &quot;-&quot;??_);_(@_)"/>
  </numFmts>
  <fonts count="14" x14ac:knownFonts="1">
    <font>
      <sz val="10"/>
      <name val="Verdana"/>
    </font>
    <font>
      <sz val="9"/>
      <name val="Verdana"/>
    </font>
    <font>
      <sz val="8"/>
      <name val="Verdana"/>
    </font>
    <font>
      <b/>
      <sz val="11"/>
      <color theme="4" tint="-0.499984740745262"/>
      <name val="Optima"/>
    </font>
    <font>
      <b/>
      <sz val="9"/>
      <color theme="4" tint="-0.499984740745262"/>
      <name val="Optima"/>
    </font>
    <font>
      <i/>
      <sz val="8"/>
      <name val="Verdana"/>
    </font>
    <font>
      <b/>
      <i/>
      <sz val="7"/>
      <color rgb="FFFF0000"/>
      <name val="Verdana"/>
    </font>
    <font>
      <b/>
      <i/>
      <sz val="7"/>
      <color rgb="FF008000"/>
      <name val="Verdana"/>
    </font>
    <font>
      <b/>
      <i/>
      <sz val="7"/>
      <color rgb="FFFF6600"/>
      <name val="Verdana"/>
    </font>
    <font>
      <b/>
      <sz val="9"/>
      <name val="Verdana"/>
    </font>
    <font>
      <b/>
      <sz val="8"/>
      <color theme="8" tint="-0.249977111117893"/>
      <name val="Verdana"/>
    </font>
    <font>
      <b/>
      <sz val="8"/>
      <name val="Verdana"/>
    </font>
    <font>
      <sz val="10"/>
      <name val="Wingdings 2"/>
    </font>
    <font>
      <sz val="7.25"/>
      <name val="Verdana"/>
    </font>
  </fonts>
  <fills count="5">
    <fill>
      <patternFill patternType="none"/>
    </fill>
    <fill>
      <patternFill patternType="gray125"/>
    </fill>
    <fill>
      <patternFill patternType="solid">
        <fgColor theme="0" tint="-0.34998626667073579"/>
        <bgColor indexed="64"/>
      </patternFill>
    </fill>
    <fill>
      <patternFill patternType="solid">
        <fgColor theme="2"/>
        <bgColor indexed="64"/>
      </patternFill>
    </fill>
    <fill>
      <patternFill patternType="solid">
        <fgColor rgb="FFEEECE1"/>
        <bgColor rgb="FF000000"/>
      </patternFill>
    </fill>
  </fills>
  <borders count="5">
    <border>
      <left/>
      <right/>
      <top/>
      <bottom/>
      <diagonal/>
    </border>
    <border>
      <left/>
      <right/>
      <top/>
      <bottom style="medium">
        <color auto="1"/>
      </bottom>
      <diagonal/>
    </border>
    <border>
      <left/>
      <right/>
      <top style="medium">
        <color auto="1"/>
      </top>
      <bottom/>
      <diagonal/>
    </border>
    <border>
      <left/>
      <right/>
      <top style="thin">
        <color auto="1"/>
      </top>
      <bottom/>
      <diagonal/>
    </border>
    <border>
      <left/>
      <right/>
      <top/>
      <bottom style="thin">
        <color auto="1"/>
      </bottom>
      <diagonal/>
    </border>
  </borders>
  <cellStyleXfs count="1">
    <xf numFmtId="0" fontId="0" fillId="0" borderId="0"/>
  </cellStyleXfs>
  <cellXfs count="76">
    <xf numFmtId="0" fontId="0" fillId="0" borderId="0" xfId="0"/>
    <xf numFmtId="0" fontId="0" fillId="2" borderId="0" xfId="0" applyFill="1"/>
    <xf numFmtId="0" fontId="1" fillId="2" borderId="0" xfId="0" applyFont="1" applyFill="1"/>
    <xf numFmtId="0" fontId="2" fillId="2" borderId="0" xfId="0" applyFont="1" applyFill="1"/>
    <xf numFmtId="0" fontId="0" fillId="3" borderId="0" xfId="0" applyFill="1"/>
    <xf numFmtId="0" fontId="3" fillId="3" borderId="0" xfId="0" applyFont="1" applyFill="1" applyAlignment="1">
      <alignment horizontal="center" vertical="center" wrapText="1"/>
    </xf>
    <xf numFmtId="0" fontId="0" fillId="2" borderId="0" xfId="0" applyFill="1" applyAlignment="1">
      <alignment horizontal="left" vertical="center"/>
    </xf>
    <xf numFmtId="0" fontId="5" fillId="3" borderId="0" xfId="0" applyFont="1" applyFill="1" applyAlignment="1">
      <alignment horizontal="left" vertical="center" wrapText="1"/>
    </xf>
    <xf numFmtId="0" fontId="0" fillId="3" borderId="0" xfId="0" applyFill="1" applyAlignment="1">
      <alignment horizontal="left" vertical="center"/>
    </xf>
    <xf numFmtId="0" fontId="6" fillId="3" borderId="0" xfId="0" applyFont="1" applyFill="1" applyAlignment="1">
      <alignment horizontal="left" vertical="center" wrapText="1"/>
    </xf>
    <xf numFmtId="0" fontId="5" fillId="3" borderId="0" xfId="0" applyFont="1" applyFill="1" applyAlignment="1">
      <alignment horizontal="center" vertical="center" wrapText="1"/>
    </xf>
    <xf numFmtId="0" fontId="5" fillId="3" borderId="0" xfId="0" applyFont="1" applyFill="1" applyBorder="1" applyAlignment="1">
      <alignment horizontal="center" vertical="center" wrapText="1"/>
    </xf>
    <xf numFmtId="0" fontId="7" fillId="3" borderId="0" xfId="0" applyFont="1" applyFill="1" applyAlignment="1">
      <alignment horizontal="left" vertical="center" wrapText="1"/>
    </xf>
    <xf numFmtId="0" fontId="5" fillId="3" borderId="0" xfId="0" applyFont="1" applyFill="1" applyAlignment="1">
      <alignment horizontal="left" vertical="center" wrapText="1"/>
    </xf>
    <xf numFmtId="0" fontId="9" fillId="3" borderId="1" xfId="0" applyFont="1" applyFill="1" applyBorder="1"/>
    <xf numFmtId="0" fontId="9" fillId="3" borderId="1" xfId="0" applyFont="1" applyFill="1" applyBorder="1" applyAlignment="1">
      <alignment horizontal="center"/>
    </xf>
    <xf numFmtId="0" fontId="5" fillId="3" borderId="1" xfId="0" applyFont="1" applyFill="1" applyBorder="1" applyAlignment="1">
      <alignment vertical="center" wrapText="1"/>
    </xf>
    <xf numFmtId="0" fontId="1" fillId="2" borderId="0" xfId="0" applyFont="1" applyFill="1" applyAlignment="1">
      <alignment horizontal="left" vertical="center"/>
    </xf>
    <xf numFmtId="0" fontId="2" fillId="3" borderId="0" xfId="0" applyFont="1" applyFill="1" applyBorder="1" applyAlignment="1">
      <alignment horizontal="left" vertical="center"/>
    </xf>
    <xf numFmtId="2" fontId="2" fillId="3" borderId="0" xfId="0" applyNumberFormat="1" applyFont="1" applyFill="1" applyBorder="1" applyAlignment="1">
      <alignment horizontal="center" vertical="center"/>
    </xf>
    <xf numFmtId="164" fontId="2" fillId="3" borderId="0" xfId="0" applyNumberFormat="1" applyFont="1" applyFill="1" applyAlignment="1">
      <alignment horizontal="center" vertical="center"/>
    </xf>
    <xf numFmtId="0" fontId="2" fillId="3" borderId="0" xfId="0" applyFont="1" applyFill="1" applyAlignment="1">
      <alignment horizontal="left" vertical="center"/>
    </xf>
    <xf numFmtId="2" fontId="2" fillId="3" borderId="0" xfId="0" applyNumberFormat="1" applyFont="1" applyFill="1" applyBorder="1" applyAlignment="1">
      <alignment horizontal="center"/>
    </xf>
    <xf numFmtId="0" fontId="1" fillId="3" borderId="0" xfId="0" applyFont="1" applyFill="1" applyAlignment="1">
      <alignment horizontal="left" vertical="center"/>
    </xf>
    <xf numFmtId="0" fontId="2" fillId="3" borderId="0" xfId="0" applyFont="1" applyFill="1" applyBorder="1" applyAlignment="1">
      <alignment vertical="center"/>
    </xf>
    <xf numFmtId="0" fontId="2" fillId="4" borderId="0" xfId="0" applyFont="1" applyFill="1" applyAlignment="1">
      <alignment vertical="center"/>
    </xf>
    <xf numFmtId="2" fontId="2" fillId="4" borderId="0" xfId="0" applyNumberFormat="1" applyFont="1" applyFill="1" applyAlignment="1">
      <alignment horizontal="center" vertical="center"/>
    </xf>
    <xf numFmtId="164" fontId="2" fillId="4" borderId="0" xfId="0" applyNumberFormat="1" applyFont="1" applyFill="1" applyAlignment="1">
      <alignment horizontal="center" vertical="center"/>
    </xf>
    <xf numFmtId="0" fontId="2" fillId="4" borderId="0" xfId="0" applyFont="1" applyFill="1" applyAlignment="1">
      <alignment horizontal="left" vertical="center"/>
    </xf>
    <xf numFmtId="0" fontId="0" fillId="2" borderId="0" xfId="0" applyFill="1" applyAlignment="1">
      <alignment vertical="center"/>
    </xf>
    <xf numFmtId="0" fontId="2" fillId="3" borderId="0" xfId="0" applyFont="1" applyFill="1" applyAlignment="1">
      <alignment vertical="center"/>
    </xf>
    <xf numFmtId="0" fontId="0" fillId="3" borderId="0" xfId="0" applyFill="1" applyAlignment="1">
      <alignment vertical="center"/>
    </xf>
    <xf numFmtId="2" fontId="2" fillId="3" borderId="0" xfId="0" applyNumberFormat="1" applyFont="1" applyFill="1" applyAlignment="1">
      <alignment horizontal="center" vertical="center"/>
    </xf>
    <xf numFmtId="2" fontId="10" fillId="3" borderId="0" xfId="0" applyNumberFormat="1" applyFont="1" applyFill="1" applyAlignment="1">
      <alignment horizontal="center"/>
    </xf>
    <xf numFmtId="2" fontId="2" fillId="3" borderId="0" xfId="0" quotePrefix="1" applyNumberFormat="1" applyFont="1" applyFill="1" applyAlignment="1">
      <alignment horizontal="center" vertical="center"/>
    </xf>
    <xf numFmtId="2" fontId="2" fillId="3" borderId="0" xfId="0" applyNumberFormat="1" applyFont="1" applyFill="1" applyAlignment="1">
      <alignment horizontal="center"/>
    </xf>
    <xf numFmtId="1" fontId="10" fillId="3" borderId="0" xfId="0" applyNumberFormat="1" applyFont="1" applyFill="1" applyAlignment="1">
      <alignment horizontal="center"/>
    </xf>
    <xf numFmtId="1" fontId="2" fillId="3" borderId="0" xfId="0" applyNumberFormat="1" applyFont="1" applyFill="1" applyAlignment="1">
      <alignment horizontal="center"/>
    </xf>
    <xf numFmtId="0" fontId="11" fillId="3" borderId="1" xfId="0" applyFont="1" applyFill="1" applyBorder="1" applyAlignment="1">
      <alignment vertical="center"/>
    </xf>
    <xf numFmtId="164" fontId="11"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xf>
    <xf numFmtId="2" fontId="11" fillId="3" borderId="1" xfId="0" applyNumberFormat="1" applyFont="1" applyFill="1" applyBorder="1" applyAlignment="1">
      <alignment horizontal="center" vertical="center"/>
    </xf>
    <xf numFmtId="0" fontId="2" fillId="3" borderId="0" xfId="0" applyFont="1" applyFill="1" applyAlignment="1">
      <alignment horizontal="center" vertical="center"/>
    </xf>
    <xf numFmtId="3" fontId="2" fillId="3" borderId="0" xfId="0" applyNumberFormat="1" applyFont="1" applyFill="1" applyAlignment="1">
      <alignment horizontal="center" vertical="center"/>
    </xf>
    <xf numFmtId="164" fontId="2" fillId="3" borderId="0" xfId="0" applyNumberFormat="1" applyFont="1" applyFill="1" applyAlignment="1">
      <alignment horizontal="center"/>
    </xf>
    <xf numFmtId="0" fontId="11" fillId="3" borderId="1" xfId="0" applyFont="1" applyFill="1" applyBorder="1" applyAlignment="1">
      <alignment horizontal="center" vertical="center"/>
    </xf>
    <xf numFmtId="0" fontId="2" fillId="3" borderId="2" xfId="0" applyFont="1" applyFill="1" applyBorder="1" applyAlignment="1">
      <alignment horizontal="left" vertical="center" wrapText="1"/>
    </xf>
    <xf numFmtId="2" fontId="2" fillId="3" borderId="0" xfId="0" applyNumberFormat="1" applyFont="1" applyFill="1" applyBorder="1" applyAlignment="1">
      <alignment horizontal="center" vertical="center" wrapText="1"/>
    </xf>
    <xf numFmtId="2" fontId="2" fillId="3" borderId="0" xfId="0" applyNumberFormat="1" applyFont="1" applyFill="1" applyBorder="1" applyAlignment="1">
      <alignment horizontal="center" vertical="top" wrapText="1"/>
    </xf>
    <xf numFmtId="0" fontId="2" fillId="3" borderId="0" xfId="0" applyFont="1" applyFill="1" applyAlignment="1">
      <alignment horizontal="left" vertical="center" wrapText="1"/>
    </xf>
    <xf numFmtId="2" fontId="2" fillId="3" borderId="0" xfId="0" applyNumberFormat="1" applyFont="1" applyFill="1" applyAlignment="1">
      <alignment horizontal="center" vertical="center" wrapText="1"/>
    </xf>
    <xf numFmtId="2" fontId="2" fillId="3" borderId="0" xfId="0" applyNumberFormat="1" applyFont="1" applyFill="1" applyAlignment="1">
      <alignment horizontal="center" vertical="top" wrapText="1"/>
    </xf>
    <xf numFmtId="0" fontId="2" fillId="3" borderId="0" xfId="0" applyFont="1" applyFill="1" applyAlignment="1">
      <alignment horizontal="center" vertical="center" wrapText="1"/>
    </xf>
    <xf numFmtId="0" fontId="2" fillId="3" borderId="0" xfId="0" quotePrefix="1" applyFont="1" applyFill="1" applyAlignment="1">
      <alignment horizontal="center" vertical="center"/>
    </xf>
    <xf numFmtId="2" fontId="10" fillId="3" borderId="0" xfId="0" applyNumberFormat="1" applyFont="1" applyFill="1" applyAlignment="1">
      <alignment horizontal="center" vertical="center" wrapText="1"/>
    </xf>
    <xf numFmtId="0" fontId="1" fillId="3" borderId="0" xfId="0" applyFont="1" applyFill="1"/>
    <xf numFmtId="0" fontId="0" fillId="3" borderId="0" xfId="0" applyFill="1" applyAlignment="1">
      <alignment horizontal="left"/>
    </xf>
    <xf numFmtId="0" fontId="2" fillId="3" borderId="0" xfId="0" applyFont="1" applyFill="1"/>
    <xf numFmtId="0" fontId="0" fillId="3" borderId="0" xfId="0" applyFill="1" applyAlignment="1">
      <alignment horizontal="right"/>
    </xf>
    <xf numFmtId="0" fontId="11" fillId="3" borderId="3" xfId="0" applyFont="1" applyFill="1" applyBorder="1" applyAlignment="1">
      <alignment horizontal="left"/>
    </xf>
    <xf numFmtId="0" fontId="5" fillId="3" borderId="3" xfId="0" applyFont="1" applyFill="1" applyBorder="1" applyAlignment="1">
      <alignment horizontal="center"/>
    </xf>
    <xf numFmtId="0" fontId="5" fillId="3" borderId="3" xfId="0" applyFont="1" applyFill="1" applyBorder="1"/>
    <xf numFmtId="0" fontId="5" fillId="3" borderId="0" xfId="0" applyFont="1" applyFill="1" applyAlignment="1">
      <alignment horizontal="right"/>
    </xf>
    <xf numFmtId="0" fontId="5" fillId="3" borderId="0" xfId="0" applyFont="1" applyFill="1"/>
    <xf numFmtId="165" fontId="5" fillId="3" borderId="0" xfId="0" applyNumberFormat="1" applyFont="1" applyFill="1" applyAlignment="1">
      <alignment horizontal="left"/>
    </xf>
    <xf numFmtId="0" fontId="12" fillId="3" borderId="0" xfId="0" applyFont="1" applyFill="1" applyAlignment="1">
      <alignment horizontal="right"/>
    </xf>
    <xf numFmtId="166" fontId="5" fillId="3" borderId="0" xfId="0" applyNumberFormat="1" applyFont="1" applyFill="1" applyAlignment="1">
      <alignment horizontal="right"/>
    </xf>
    <xf numFmtId="0" fontId="0" fillId="3" borderId="4" xfId="0" applyFill="1" applyBorder="1"/>
    <xf numFmtId="0" fontId="1" fillId="3" borderId="4" xfId="0" applyFont="1" applyFill="1" applyBorder="1"/>
    <xf numFmtId="0" fontId="2" fillId="3" borderId="4" xfId="0" applyFont="1" applyFill="1" applyBorder="1"/>
    <xf numFmtId="0" fontId="11" fillId="3" borderId="4" xfId="0" applyFont="1" applyFill="1" applyBorder="1" applyAlignment="1">
      <alignment vertical="top" wrapText="1"/>
    </xf>
    <xf numFmtId="0" fontId="9" fillId="3" borderId="4" xfId="0" applyFont="1" applyFill="1" applyBorder="1" applyAlignment="1">
      <alignment vertical="top" wrapText="1"/>
    </xf>
    <xf numFmtId="0" fontId="0" fillId="3" borderId="4" xfId="0" applyFill="1" applyBorder="1" applyAlignment="1">
      <alignment horizontal="right"/>
    </xf>
    <xf numFmtId="0" fontId="13" fillId="3" borderId="0" xfId="0" applyFont="1" applyFill="1" applyAlignment="1">
      <alignment horizontal="left" vertical="top" wrapText="1"/>
    </xf>
    <xf numFmtId="0" fontId="2" fillId="3" borderId="0" xfId="0" applyFont="1" applyFill="1" applyAlignment="1">
      <alignment horizontal="left" vertical="top"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499984740745262"/>
  </sheetPr>
  <dimension ref="A1:AE48"/>
  <sheetViews>
    <sheetView tabSelected="1" zoomScale="125" zoomScaleNormal="125" zoomScalePageLayoutView="125" workbookViewId="0">
      <pane xSplit="1" ySplit="4" topLeftCell="B18" activePane="bottomRight" state="frozen"/>
      <selection pane="topRight" activeCell="B1" sqref="B1"/>
      <selection pane="bottomLeft" activeCell="A5" sqref="A5"/>
      <selection pane="bottomRight" activeCell="I44" sqref="I44"/>
    </sheetView>
  </sheetViews>
  <sheetFormatPr baseColWidth="10" defaultRowHeight="13" x14ac:dyDescent="0"/>
  <cols>
    <col min="1" max="1" width="1.7109375" style="4" customWidth="1"/>
    <col min="2" max="2" width="9.85546875" style="4" customWidth="1"/>
    <col min="3" max="3" width="6" style="56" customWidth="1"/>
    <col min="4" max="4" width="6" style="4" customWidth="1"/>
    <col min="5" max="5" width="2.85546875" style="58" customWidth="1"/>
    <col min="6" max="6" width="1.7109375" style="4" customWidth="1"/>
    <col min="7" max="7" width="9.85546875" style="4" customWidth="1"/>
    <col min="8" max="8" width="6" style="56" customWidth="1"/>
    <col min="9" max="9" width="6" style="4" customWidth="1"/>
    <col min="10" max="10" width="2.85546875" style="58" customWidth="1"/>
    <col min="11" max="11" width="1.7109375" style="4" customWidth="1"/>
    <col min="12" max="12" width="9.85546875" style="4" customWidth="1"/>
    <col min="13" max="14" width="6" style="4" customWidth="1"/>
    <col min="15" max="15" width="2.85546875" style="58" customWidth="1"/>
    <col min="16" max="16" width="1.7109375" style="4" customWidth="1"/>
    <col min="17" max="17" width="9.85546875" style="4" customWidth="1"/>
    <col min="18" max="19" width="6" style="4" customWidth="1"/>
    <col min="20" max="20" width="2.85546875" style="58" customWidth="1"/>
    <col min="21" max="21" width="1.7109375" style="4" customWidth="1"/>
    <col min="22" max="22" width="9.85546875" style="4" customWidth="1"/>
    <col min="23" max="24" width="6" style="4" customWidth="1"/>
    <col min="25" max="25" width="2.85546875" style="58" customWidth="1"/>
    <col min="26" max="26" width="1.7109375" style="4" customWidth="1"/>
    <col min="27" max="27" width="9.85546875" style="4" customWidth="1"/>
    <col min="28" max="29" width="6" style="4" customWidth="1"/>
    <col min="30" max="30" width="2.85546875" style="58" customWidth="1"/>
    <col min="31" max="31" width="1.7109375" style="4" customWidth="1"/>
    <col min="32" max="16384" width="10.7109375" style="4"/>
  </cols>
  <sheetData>
    <row r="1" spans="1:31">
      <c r="A1" s="1"/>
      <c r="B1" s="1"/>
      <c r="C1" s="2"/>
      <c r="D1" s="1"/>
      <c r="E1" s="3"/>
      <c r="F1" s="1"/>
      <c r="G1" s="1"/>
      <c r="H1" s="2"/>
      <c r="I1" s="1"/>
      <c r="J1" s="3"/>
      <c r="K1" s="1"/>
      <c r="L1" s="1"/>
      <c r="M1" s="1"/>
      <c r="N1" s="1"/>
      <c r="O1" s="3"/>
      <c r="P1" s="1"/>
      <c r="Q1" s="1"/>
      <c r="R1" s="1"/>
      <c r="S1" s="1"/>
      <c r="T1" s="3"/>
      <c r="U1" s="1"/>
      <c r="V1" s="1"/>
      <c r="W1" s="1"/>
      <c r="X1" s="1"/>
      <c r="Y1" s="3"/>
      <c r="Z1" s="1"/>
      <c r="AA1" s="1"/>
      <c r="AB1" s="1"/>
      <c r="AC1" s="1"/>
      <c r="AD1" s="3"/>
      <c r="AE1" s="1"/>
    </row>
    <row r="2" spans="1:31" ht="14" customHeight="1">
      <c r="A2" s="1"/>
      <c r="B2" s="5" t="s">
        <v>0</v>
      </c>
      <c r="C2" s="5"/>
      <c r="D2" s="5"/>
      <c r="E2" s="5"/>
      <c r="F2" s="1"/>
      <c r="G2" s="5" t="s">
        <v>1</v>
      </c>
      <c r="H2" s="5"/>
      <c r="I2" s="5"/>
      <c r="J2" s="5"/>
      <c r="K2" s="1"/>
      <c r="L2" s="5"/>
      <c r="M2" s="5"/>
      <c r="N2" s="5"/>
      <c r="O2" s="5"/>
      <c r="P2" s="1"/>
      <c r="Q2" s="5"/>
      <c r="R2" s="5"/>
      <c r="S2" s="5"/>
      <c r="T2" s="5"/>
      <c r="U2" s="1"/>
      <c r="V2" s="5"/>
      <c r="W2" s="5"/>
      <c r="X2" s="5"/>
      <c r="Y2" s="5"/>
      <c r="Z2" s="1"/>
      <c r="AA2" s="5"/>
      <c r="AB2" s="5"/>
      <c r="AC2" s="5"/>
      <c r="AD2" s="5"/>
      <c r="AE2" s="1"/>
    </row>
    <row r="3" spans="1:31" ht="14" customHeight="1">
      <c r="A3" s="1"/>
      <c r="B3" s="5"/>
      <c r="C3" s="5"/>
      <c r="D3" s="5"/>
      <c r="E3" s="5"/>
      <c r="F3" s="1"/>
      <c r="G3" s="5"/>
      <c r="H3" s="5"/>
      <c r="I3" s="5"/>
      <c r="J3" s="5"/>
      <c r="K3" s="1"/>
      <c r="L3" s="5"/>
      <c r="M3" s="5"/>
      <c r="N3" s="5"/>
      <c r="O3" s="5"/>
      <c r="P3" s="1"/>
      <c r="Q3" s="5"/>
      <c r="R3" s="5"/>
      <c r="S3" s="5"/>
      <c r="T3" s="5"/>
      <c r="U3" s="1"/>
      <c r="V3" s="5"/>
      <c r="W3" s="5"/>
      <c r="X3" s="5"/>
      <c r="Y3" s="5"/>
      <c r="Z3" s="1"/>
      <c r="AA3" s="5"/>
      <c r="AB3" s="5"/>
      <c r="AC3" s="5"/>
      <c r="AD3" s="5"/>
      <c r="AE3" s="1"/>
    </row>
    <row r="4" spans="1:31" s="8" customFormat="1" ht="22" customHeight="1">
      <c r="A4" s="6"/>
      <c r="B4" s="7" t="s">
        <v>2</v>
      </c>
      <c r="C4" s="7"/>
      <c r="D4" s="7"/>
      <c r="E4" s="7"/>
      <c r="F4" s="6"/>
      <c r="G4" s="7" t="s">
        <v>3</v>
      </c>
      <c r="H4" s="7"/>
      <c r="I4" s="7"/>
      <c r="J4" s="7"/>
      <c r="K4" s="6"/>
      <c r="L4" s="7" t="s">
        <v>4</v>
      </c>
      <c r="M4" s="7"/>
      <c r="N4" s="7"/>
      <c r="O4" s="7"/>
      <c r="P4" s="6"/>
      <c r="Q4" s="7" t="s">
        <v>5</v>
      </c>
      <c r="R4" s="7"/>
      <c r="S4" s="7"/>
      <c r="T4" s="7"/>
      <c r="U4" s="6"/>
      <c r="V4" s="7" t="s">
        <v>6</v>
      </c>
      <c r="W4" s="7"/>
      <c r="X4" s="7"/>
      <c r="Y4" s="7"/>
      <c r="Z4" s="6"/>
      <c r="AA4" s="7" t="s">
        <v>2</v>
      </c>
      <c r="AB4" s="7"/>
      <c r="AC4" s="7"/>
      <c r="AD4" s="7"/>
      <c r="AE4" s="6"/>
    </row>
    <row r="5" spans="1:31" s="8" customFormat="1" ht="33" customHeight="1">
      <c r="A5" s="6"/>
      <c r="B5" s="9" t="s">
        <v>7</v>
      </c>
      <c r="C5" s="10" t="s">
        <v>8</v>
      </c>
      <c r="D5" s="11" t="s">
        <v>9</v>
      </c>
      <c r="E5" s="11"/>
      <c r="F5" s="6"/>
      <c r="G5" s="9" t="s">
        <v>7</v>
      </c>
      <c r="H5" s="10" t="s">
        <v>8</v>
      </c>
      <c r="I5" s="11" t="s">
        <v>9</v>
      </c>
      <c r="J5" s="11"/>
      <c r="K5" s="6"/>
      <c r="L5" s="12" t="s">
        <v>10</v>
      </c>
      <c r="M5" s="10" t="s">
        <v>8</v>
      </c>
      <c r="N5" s="11" t="s">
        <v>9</v>
      </c>
      <c r="O5" s="11"/>
      <c r="P5" s="6"/>
      <c r="Q5" s="12" t="s">
        <v>11</v>
      </c>
      <c r="R5" s="10" t="s">
        <v>8</v>
      </c>
      <c r="S5" s="11" t="s">
        <v>9</v>
      </c>
      <c r="T5" s="11"/>
      <c r="U5" s="6"/>
      <c r="V5" s="12" t="s">
        <v>11</v>
      </c>
      <c r="W5" s="10" t="s">
        <v>8</v>
      </c>
      <c r="X5" s="11" t="s">
        <v>9</v>
      </c>
      <c r="Y5" s="11"/>
      <c r="Z5" s="6"/>
      <c r="AA5" s="13"/>
      <c r="AB5" s="10" t="s">
        <v>8</v>
      </c>
      <c r="AC5" s="11" t="s">
        <v>9</v>
      </c>
      <c r="AD5" s="11"/>
      <c r="AE5" s="6"/>
    </row>
    <row r="6" spans="1:31" ht="14" thickBot="1">
      <c r="A6" s="1"/>
      <c r="B6" s="14" t="s">
        <v>12</v>
      </c>
      <c r="C6" s="15">
        <v>2</v>
      </c>
      <c r="D6" s="16"/>
      <c r="E6" s="16"/>
      <c r="F6" s="1"/>
      <c r="G6" s="14" t="s">
        <v>12</v>
      </c>
      <c r="H6" s="15">
        <v>2</v>
      </c>
      <c r="I6" s="16"/>
      <c r="J6" s="16"/>
      <c r="K6" s="1"/>
      <c r="L6" s="14" t="s">
        <v>12</v>
      </c>
      <c r="M6" s="15">
        <v>1</v>
      </c>
      <c r="N6" s="16"/>
      <c r="O6" s="16"/>
      <c r="P6" s="1"/>
      <c r="Q6" s="14" t="s">
        <v>12</v>
      </c>
      <c r="R6" s="15">
        <v>2.5</v>
      </c>
      <c r="S6" s="16"/>
      <c r="T6" s="16"/>
      <c r="U6" s="1"/>
      <c r="V6" s="14" t="s">
        <v>12</v>
      </c>
      <c r="W6" s="15">
        <v>2</v>
      </c>
      <c r="X6" s="16"/>
      <c r="Y6" s="16"/>
      <c r="Z6" s="1"/>
      <c r="AA6" s="14" t="s">
        <v>12</v>
      </c>
      <c r="AB6" s="15">
        <v>2</v>
      </c>
      <c r="AC6" s="16"/>
      <c r="AD6" s="16"/>
      <c r="AE6" s="1"/>
    </row>
    <row r="7" spans="1:31" s="23" customFormat="1" ht="13" customHeight="1">
      <c r="A7" s="17"/>
      <c r="B7" s="18" t="s">
        <v>13</v>
      </c>
      <c r="C7" s="19">
        <v>30</v>
      </c>
      <c r="D7" s="20">
        <f>((C7/100)*453.6)*C$6</f>
        <v>272.16000000000003</v>
      </c>
      <c r="E7" s="21" t="s">
        <v>14</v>
      </c>
      <c r="F7" s="17"/>
      <c r="G7" s="18" t="s">
        <v>13</v>
      </c>
      <c r="H7" s="22">
        <v>30</v>
      </c>
      <c r="I7" s="20">
        <f>((H7/100)*453.6)*H$6</f>
        <v>272.16000000000003</v>
      </c>
      <c r="J7" s="21" t="s">
        <v>14</v>
      </c>
      <c r="K7" s="17"/>
      <c r="L7" s="18" t="s">
        <v>13</v>
      </c>
      <c r="M7" s="19">
        <v>12</v>
      </c>
      <c r="N7" s="20">
        <f>((M7/100)*453.6)*M$6</f>
        <v>54.432000000000002</v>
      </c>
      <c r="O7" s="21" t="s">
        <v>14</v>
      </c>
      <c r="P7" s="17"/>
      <c r="Q7" s="18" t="s">
        <v>13</v>
      </c>
      <c r="R7" s="19">
        <v>14</v>
      </c>
      <c r="S7" s="20">
        <f>((R7/100)*453.6)*R$6</f>
        <v>158.76000000000002</v>
      </c>
      <c r="T7" s="21" t="s">
        <v>14</v>
      </c>
      <c r="U7" s="17"/>
      <c r="V7" s="18" t="s">
        <v>13</v>
      </c>
      <c r="W7" s="19">
        <v>14</v>
      </c>
      <c r="X7" s="20">
        <f>((W7/100)*453.6)*W$6</f>
        <v>127.00800000000002</v>
      </c>
      <c r="Y7" s="21" t="s">
        <v>14</v>
      </c>
      <c r="Z7" s="17"/>
      <c r="AA7" s="18" t="s">
        <v>13</v>
      </c>
      <c r="AB7" s="19"/>
      <c r="AC7" s="20">
        <f>((AB7/100)*453.6)*AB$6</f>
        <v>0</v>
      </c>
      <c r="AD7" s="21" t="s">
        <v>14</v>
      </c>
      <c r="AE7" s="17"/>
    </row>
    <row r="8" spans="1:31" s="23" customFormat="1" ht="13" customHeight="1">
      <c r="A8" s="17"/>
      <c r="B8" s="24" t="s">
        <v>15</v>
      </c>
      <c r="C8" s="19">
        <v>3</v>
      </c>
      <c r="D8" s="20">
        <f t="shared" ref="D8:D14" si="0">((C8/100)*453.6)*C$6</f>
        <v>27.216000000000001</v>
      </c>
      <c r="E8" s="21" t="s">
        <v>14</v>
      </c>
      <c r="F8" s="17"/>
      <c r="G8" s="24" t="s">
        <v>15</v>
      </c>
      <c r="H8" s="22">
        <v>5</v>
      </c>
      <c r="I8" s="20">
        <f t="shared" ref="I8:I14" si="1">((H8/100)*453.6)*H$6</f>
        <v>45.360000000000007</v>
      </c>
      <c r="J8" s="21" t="s">
        <v>14</v>
      </c>
      <c r="K8" s="17"/>
      <c r="L8" s="24" t="s">
        <v>15</v>
      </c>
      <c r="M8" s="19">
        <v>22</v>
      </c>
      <c r="N8" s="20">
        <f t="shared" ref="N8:N14" si="2">((M8/100)*453.6)*M$6</f>
        <v>99.792000000000002</v>
      </c>
      <c r="O8" s="21" t="s">
        <v>14</v>
      </c>
      <c r="P8" s="17"/>
      <c r="Q8" s="24" t="s">
        <v>15</v>
      </c>
      <c r="R8" s="19">
        <v>7</v>
      </c>
      <c r="S8" s="20">
        <f t="shared" ref="S8:S14" si="3">((R8/100)*453.6)*R$6</f>
        <v>79.38000000000001</v>
      </c>
      <c r="T8" s="21" t="s">
        <v>14</v>
      </c>
      <c r="U8" s="17"/>
      <c r="V8" s="24" t="s">
        <v>15</v>
      </c>
      <c r="W8" s="19">
        <v>9</v>
      </c>
      <c r="X8" s="20">
        <f t="shared" ref="X8:X14" si="4">((W8/100)*453.6)*W$6</f>
        <v>81.647999999999996</v>
      </c>
      <c r="Y8" s="21" t="s">
        <v>14</v>
      </c>
      <c r="Z8" s="17"/>
      <c r="AA8" s="24" t="s">
        <v>15</v>
      </c>
      <c r="AB8" s="19"/>
      <c r="AC8" s="20">
        <f t="shared" ref="AC8:AC14" si="5">((AB8/100)*453.6)*AB$6</f>
        <v>0</v>
      </c>
      <c r="AD8" s="21" t="s">
        <v>14</v>
      </c>
      <c r="AE8" s="17"/>
    </row>
    <row r="9" spans="1:31" s="23" customFormat="1" ht="13" customHeight="1">
      <c r="A9" s="17"/>
      <c r="B9" s="25" t="s">
        <v>16</v>
      </c>
      <c r="C9" s="26"/>
      <c r="D9" s="27">
        <v>0</v>
      </c>
      <c r="E9" s="28" t="s">
        <v>14</v>
      </c>
      <c r="F9" s="17"/>
      <c r="G9" s="24" t="s">
        <v>16</v>
      </c>
      <c r="H9" s="19">
        <v>8</v>
      </c>
      <c r="I9" s="20">
        <f t="shared" si="1"/>
        <v>72.576000000000008</v>
      </c>
      <c r="J9" s="21" t="s">
        <v>14</v>
      </c>
      <c r="K9" s="17"/>
      <c r="L9" s="24" t="s">
        <v>16</v>
      </c>
      <c r="M9" s="19">
        <v>6</v>
      </c>
      <c r="N9" s="20">
        <f t="shared" si="2"/>
        <v>27.216000000000001</v>
      </c>
      <c r="O9" s="21" t="s">
        <v>14</v>
      </c>
      <c r="P9" s="17"/>
      <c r="Q9" s="24" t="s">
        <v>16</v>
      </c>
      <c r="R9" s="19">
        <v>15</v>
      </c>
      <c r="S9" s="20">
        <f t="shared" si="3"/>
        <v>170.10000000000002</v>
      </c>
      <c r="T9" s="21" t="s">
        <v>14</v>
      </c>
      <c r="U9" s="17"/>
      <c r="V9" s="24" t="s">
        <v>16</v>
      </c>
      <c r="W9" s="19">
        <v>15</v>
      </c>
      <c r="X9" s="20">
        <f t="shared" si="4"/>
        <v>136.08000000000001</v>
      </c>
      <c r="Y9" s="21" t="s">
        <v>14</v>
      </c>
      <c r="Z9" s="17"/>
      <c r="AA9" s="24" t="s">
        <v>16</v>
      </c>
      <c r="AB9" s="19"/>
      <c r="AC9" s="20">
        <f t="shared" si="5"/>
        <v>0</v>
      </c>
      <c r="AD9" s="21" t="s">
        <v>14</v>
      </c>
      <c r="AE9" s="17"/>
    </row>
    <row r="10" spans="1:31" s="31" customFormat="1" ht="13" customHeight="1">
      <c r="A10" s="29"/>
      <c r="B10" s="24" t="s">
        <v>17</v>
      </c>
      <c r="C10" s="19">
        <f>(4+5)/2</f>
        <v>4.5</v>
      </c>
      <c r="D10" s="20">
        <f t="shared" si="0"/>
        <v>40.823999999999998</v>
      </c>
      <c r="E10" s="30" t="s">
        <v>14</v>
      </c>
      <c r="F10" s="29"/>
      <c r="G10" s="24" t="s">
        <v>17</v>
      </c>
      <c r="H10" s="22">
        <v>3.25</v>
      </c>
      <c r="I10" s="20">
        <f t="shared" si="1"/>
        <v>29.484000000000002</v>
      </c>
      <c r="J10" s="30" t="s">
        <v>14</v>
      </c>
      <c r="K10" s="29"/>
      <c r="L10" s="24" t="s">
        <v>17</v>
      </c>
      <c r="M10" s="19">
        <f>(1.5+2)/2</f>
        <v>1.75</v>
      </c>
      <c r="N10" s="20">
        <f t="shared" si="2"/>
        <v>7.9380000000000015</v>
      </c>
      <c r="O10" s="30" t="s">
        <v>14</v>
      </c>
      <c r="P10" s="29"/>
      <c r="Q10" s="24" t="s">
        <v>17</v>
      </c>
      <c r="R10" s="19">
        <f>(0.9+1.2)/2</f>
        <v>1.05</v>
      </c>
      <c r="S10" s="20">
        <f t="shared" si="3"/>
        <v>11.907</v>
      </c>
      <c r="T10" s="30" t="s">
        <v>14</v>
      </c>
      <c r="U10" s="29"/>
      <c r="V10" s="24" t="s">
        <v>17</v>
      </c>
      <c r="W10" s="19">
        <f>(0.9+1.2)/2</f>
        <v>1.05</v>
      </c>
      <c r="X10" s="20">
        <f t="shared" si="4"/>
        <v>9.5256000000000007</v>
      </c>
      <c r="Y10" s="30" t="s">
        <v>14</v>
      </c>
      <c r="Z10" s="29"/>
      <c r="AA10" s="24" t="s">
        <v>17</v>
      </c>
      <c r="AB10" s="19"/>
      <c r="AC10" s="20">
        <f t="shared" si="5"/>
        <v>0</v>
      </c>
      <c r="AD10" s="30" t="s">
        <v>14</v>
      </c>
      <c r="AE10" s="29"/>
    </row>
    <row r="11" spans="1:31" s="31" customFormat="1" ht="13" customHeight="1">
      <c r="A11" s="29"/>
      <c r="B11" s="24" t="s">
        <v>18</v>
      </c>
      <c r="C11" s="19">
        <v>1.5</v>
      </c>
      <c r="D11" s="20">
        <f t="shared" si="0"/>
        <v>13.608000000000001</v>
      </c>
      <c r="E11" s="30" t="s">
        <v>14</v>
      </c>
      <c r="F11" s="29"/>
      <c r="G11" s="24" t="s">
        <v>18</v>
      </c>
      <c r="H11" s="22">
        <v>1.5</v>
      </c>
      <c r="I11" s="20">
        <f t="shared" si="1"/>
        <v>13.608000000000001</v>
      </c>
      <c r="J11" s="30" t="s">
        <v>14</v>
      </c>
      <c r="K11" s="29"/>
      <c r="L11" s="24" t="s">
        <v>18</v>
      </c>
      <c r="M11" s="19">
        <v>0.9</v>
      </c>
      <c r="N11" s="20">
        <f t="shared" si="2"/>
        <v>4.0824000000000007</v>
      </c>
      <c r="O11" s="30" t="s">
        <v>14</v>
      </c>
      <c r="P11" s="29"/>
      <c r="Q11" s="24" t="s">
        <v>18</v>
      </c>
      <c r="R11" s="19">
        <v>0.7</v>
      </c>
      <c r="S11" s="20">
        <f t="shared" si="3"/>
        <v>7.9379999999999997</v>
      </c>
      <c r="T11" s="30" t="s">
        <v>14</v>
      </c>
      <c r="U11" s="29"/>
      <c r="V11" s="24" t="s">
        <v>18</v>
      </c>
      <c r="W11" s="19">
        <v>0.7</v>
      </c>
      <c r="X11" s="20">
        <f t="shared" si="4"/>
        <v>6.3503999999999996</v>
      </c>
      <c r="Y11" s="30" t="s">
        <v>14</v>
      </c>
      <c r="Z11" s="29"/>
      <c r="AA11" s="24" t="s">
        <v>18</v>
      </c>
      <c r="AB11" s="19"/>
      <c r="AC11" s="20">
        <f t="shared" si="5"/>
        <v>0</v>
      </c>
      <c r="AD11" s="30" t="s">
        <v>14</v>
      </c>
      <c r="AE11" s="29"/>
    </row>
    <row r="12" spans="1:31" s="31" customFormat="1" ht="13" customHeight="1">
      <c r="A12" s="29"/>
      <c r="B12" s="30" t="s">
        <v>19</v>
      </c>
      <c r="C12" s="32">
        <v>2.4</v>
      </c>
      <c r="D12" s="20">
        <f t="shared" si="0"/>
        <v>21.7728</v>
      </c>
      <c r="E12" s="30" t="s">
        <v>14</v>
      </c>
      <c r="F12" s="29"/>
      <c r="G12" s="30" t="s">
        <v>19</v>
      </c>
      <c r="H12" s="33">
        <v>0.4</v>
      </c>
      <c r="I12" s="20">
        <f t="shared" si="1"/>
        <v>3.6288000000000005</v>
      </c>
      <c r="J12" s="30" t="s">
        <v>14</v>
      </c>
      <c r="K12" s="29"/>
      <c r="L12" s="30" t="s">
        <v>19</v>
      </c>
      <c r="M12" s="34"/>
      <c r="N12" s="20">
        <f t="shared" si="2"/>
        <v>0</v>
      </c>
      <c r="O12" s="30" t="s">
        <v>14</v>
      </c>
      <c r="P12" s="29"/>
      <c r="Q12" s="30" t="s">
        <v>19</v>
      </c>
      <c r="R12" s="34"/>
      <c r="S12" s="20">
        <f t="shared" si="3"/>
        <v>0</v>
      </c>
      <c r="T12" s="30" t="s">
        <v>14</v>
      </c>
      <c r="U12" s="29"/>
      <c r="V12" s="30" t="s">
        <v>19</v>
      </c>
      <c r="W12" s="32"/>
      <c r="X12" s="20">
        <f t="shared" si="4"/>
        <v>0</v>
      </c>
      <c r="Y12" s="30" t="s">
        <v>14</v>
      </c>
      <c r="Z12" s="29"/>
      <c r="AA12" s="30" t="s">
        <v>19</v>
      </c>
      <c r="AB12" s="32"/>
      <c r="AC12" s="20">
        <f t="shared" si="5"/>
        <v>0</v>
      </c>
      <c r="AD12" s="30" t="s">
        <v>14</v>
      </c>
      <c r="AE12" s="29"/>
    </row>
    <row r="13" spans="1:31" s="31" customFormat="1">
      <c r="A13" s="29"/>
      <c r="B13" s="30" t="s">
        <v>20</v>
      </c>
      <c r="C13" s="32">
        <v>1.4</v>
      </c>
      <c r="D13" s="20">
        <f t="shared" si="0"/>
        <v>12.700799999999999</v>
      </c>
      <c r="E13" s="30" t="s">
        <v>14</v>
      </c>
      <c r="F13" s="29"/>
      <c r="G13" s="30" t="s">
        <v>20</v>
      </c>
      <c r="H13" s="33">
        <v>1.5329999999999999</v>
      </c>
      <c r="I13" s="20">
        <f t="shared" si="1"/>
        <v>13.907376000000001</v>
      </c>
      <c r="J13" s="30" t="s">
        <v>14</v>
      </c>
      <c r="K13" s="29"/>
      <c r="L13" s="30" t="s">
        <v>20</v>
      </c>
      <c r="M13" s="34"/>
      <c r="N13" s="20">
        <f t="shared" si="2"/>
        <v>0</v>
      </c>
      <c r="O13" s="30" t="s">
        <v>14</v>
      </c>
      <c r="P13" s="29"/>
      <c r="Q13" s="30" t="s">
        <v>20</v>
      </c>
      <c r="R13" s="34"/>
      <c r="S13" s="20">
        <f t="shared" si="3"/>
        <v>0</v>
      </c>
      <c r="T13" s="30" t="s">
        <v>14</v>
      </c>
      <c r="U13" s="29"/>
      <c r="V13" s="30" t="s">
        <v>20</v>
      </c>
      <c r="W13" s="32"/>
      <c r="X13" s="20">
        <f t="shared" si="4"/>
        <v>0</v>
      </c>
      <c r="Y13" s="30" t="s">
        <v>14</v>
      </c>
      <c r="Z13" s="29"/>
      <c r="AA13" s="30" t="s">
        <v>20</v>
      </c>
      <c r="AB13" s="32"/>
      <c r="AC13" s="20">
        <f t="shared" si="5"/>
        <v>0</v>
      </c>
      <c r="AD13" s="30" t="s">
        <v>14</v>
      </c>
      <c r="AE13" s="29"/>
    </row>
    <row r="14" spans="1:31" s="31" customFormat="1">
      <c r="A14" s="29"/>
      <c r="B14" s="30" t="s">
        <v>21</v>
      </c>
      <c r="C14" s="32"/>
      <c r="D14" s="20">
        <f t="shared" si="0"/>
        <v>0</v>
      </c>
      <c r="E14" s="30" t="s">
        <v>14</v>
      </c>
      <c r="F14" s="29"/>
      <c r="G14" s="30" t="s">
        <v>21</v>
      </c>
      <c r="H14" s="33">
        <v>0.50800000000000001</v>
      </c>
      <c r="I14" s="20">
        <f t="shared" si="1"/>
        <v>4.6085760000000002</v>
      </c>
      <c r="J14" s="30" t="s">
        <v>14</v>
      </c>
      <c r="K14" s="29"/>
      <c r="L14" s="30" t="s">
        <v>21</v>
      </c>
      <c r="M14" s="34"/>
      <c r="N14" s="20">
        <f t="shared" si="2"/>
        <v>0</v>
      </c>
      <c r="O14" s="30" t="s">
        <v>14</v>
      </c>
      <c r="P14" s="29"/>
      <c r="Q14" s="30" t="s">
        <v>21</v>
      </c>
      <c r="R14" s="34"/>
      <c r="S14" s="20">
        <f t="shared" si="3"/>
        <v>0</v>
      </c>
      <c r="T14" s="30" t="s">
        <v>14</v>
      </c>
      <c r="U14" s="29"/>
      <c r="V14" s="30" t="s">
        <v>21</v>
      </c>
      <c r="W14" s="32"/>
      <c r="X14" s="20">
        <f t="shared" si="4"/>
        <v>0</v>
      </c>
      <c r="Y14" s="30" t="s">
        <v>14</v>
      </c>
      <c r="Z14" s="29"/>
      <c r="AA14" s="30" t="s">
        <v>21</v>
      </c>
      <c r="AB14" s="32"/>
      <c r="AC14" s="20">
        <f t="shared" si="5"/>
        <v>0</v>
      </c>
      <c r="AD14" s="30" t="s">
        <v>14</v>
      </c>
      <c r="AE14" s="29"/>
    </row>
    <row r="15" spans="1:31" s="31" customFormat="1">
      <c r="A15" s="29"/>
      <c r="B15" s="30" t="s">
        <v>22</v>
      </c>
      <c r="C15" s="32">
        <v>2.15</v>
      </c>
      <c r="D15" s="20">
        <f>C15/2.2*C$6</f>
        <v>1.9545454545454544</v>
      </c>
      <c r="E15" s="30" t="s">
        <v>23</v>
      </c>
      <c r="F15" s="29"/>
      <c r="G15" s="30" t="s">
        <v>22</v>
      </c>
      <c r="H15" s="35"/>
      <c r="I15" s="20">
        <f>H15/2.2*H$6</f>
        <v>0</v>
      </c>
      <c r="J15" s="30" t="s">
        <v>23</v>
      </c>
      <c r="K15" s="29"/>
      <c r="L15" s="30" t="s">
        <v>22</v>
      </c>
      <c r="M15" s="32"/>
      <c r="N15" s="20">
        <f>M15/2.2*M$6</f>
        <v>0</v>
      </c>
      <c r="O15" s="30" t="s">
        <v>23</v>
      </c>
      <c r="P15" s="29"/>
      <c r="Q15" s="30" t="s">
        <v>22</v>
      </c>
      <c r="R15" s="32"/>
      <c r="S15" s="20">
        <f>R15/2.2*R$6</f>
        <v>0</v>
      </c>
      <c r="T15" s="30" t="s">
        <v>23</v>
      </c>
      <c r="U15" s="29"/>
      <c r="V15" s="30" t="s">
        <v>22</v>
      </c>
      <c r="W15" s="32"/>
      <c r="X15" s="20">
        <f>W15/2.2*W$6</f>
        <v>0</v>
      </c>
      <c r="Y15" s="30" t="s">
        <v>23</v>
      </c>
      <c r="Z15" s="29"/>
      <c r="AA15" s="30" t="s">
        <v>22</v>
      </c>
      <c r="AB15" s="32"/>
      <c r="AC15" s="20">
        <f>AB15/2.2*AB$6</f>
        <v>0</v>
      </c>
      <c r="AD15" s="30" t="s">
        <v>23</v>
      </c>
      <c r="AE15" s="29"/>
    </row>
    <row r="16" spans="1:31" s="31" customFormat="1">
      <c r="A16" s="29"/>
      <c r="B16" s="30" t="s">
        <v>24</v>
      </c>
      <c r="C16" s="20">
        <v>750</v>
      </c>
      <c r="D16" s="20">
        <f>C16/2.2*C$6</f>
        <v>681.81818181818176</v>
      </c>
      <c r="E16" s="30" t="s">
        <v>23</v>
      </c>
      <c r="F16" s="29"/>
      <c r="G16" s="30" t="s">
        <v>24</v>
      </c>
      <c r="H16" s="36">
        <v>543</v>
      </c>
      <c r="I16" s="20">
        <f>H16/2.2*H$6</f>
        <v>493.63636363636357</v>
      </c>
      <c r="J16" s="30" t="s">
        <v>23</v>
      </c>
      <c r="K16" s="29"/>
      <c r="L16" s="30" t="s">
        <v>24</v>
      </c>
      <c r="M16" s="20"/>
      <c r="N16" s="20">
        <f>M16/2.2*M$6</f>
        <v>0</v>
      </c>
      <c r="O16" s="30" t="s">
        <v>23</v>
      </c>
      <c r="P16" s="29"/>
      <c r="Q16" s="30" t="s">
        <v>24</v>
      </c>
      <c r="R16" s="20"/>
      <c r="S16" s="20">
        <f>R16/2.2*R$6</f>
        <v>0</v>
      </c>
      <c r="T16" s="30" t="s">
        <v>23</v>
      </c>
      <c r="U16" s="29"/>
      <c r="V16" s="30" t="s">
        <v>24</v>
      </c>
      <c r="W16" s="20"/>
      <c r="X16" s="20">
        <f>W16/2.2*W$6</f>
        <v>0</v>
      </c>
      <c r="Y16" s="30" t="s">
        <v>23</v>
      </c>
      <c r="Z16" s="29"/>
      <c r="AA16" s="30" t="s">
        <v>24</v>
      </c>
      <c r="AB16" s="20"/>
      <c r="AC16" s="20">
        <f>AB16/2.2*AB$6</f>
        <v>0</v>
      </c>
      <c r="AD16" s="30" t="s">
        <v>23</v>
      </c>
      <c r="AE16" s="29"/>
    </row>
    <row r="17" spans="1:31" s="31" customFormat="1">
      <c r="A17" s="29"/>
      <c r="B17" s="30" t="s">
        <v>25</v>
      </c>
      <c r="C17" s="20">
        <v>940</v>
      </c>
      <c r="D17" s="20">
        <f>C17/2.2*C$6</f>
        <v>854.5454545454545</v>
      </c>
      <c r="E17" s="30" t="s">
        <v>23</v>
      </c>
      <c r="F17" s="29"/>
      <c r="G17" s="30" t="s">
        <v>25</v>
      </c>
      <c r="H17" s="37">
        <v>750</v>
      </c>
      <c r="I17" s="20">
        <f>H17/2.2*H$6</f>
        <v>681.81818181818176</v>
      </c>
      <c r="J17" s="30" t="s">
        <v>23</v>
      </c>
      <c r="K17" s="29"/>
      <c r="L17" s="30" t="s">
        <v>25</v>
      </c>
      <c r="M17" s="20">
        <v>75</v>
      </c>
      <c r="N17" s="20">
        <f>M17/2.2*M$6</f>
        <v>34.090909090909086</v>
      </c>
      <c r="O17" s="30" t="s">
        <v>23</v>
      </c>
      <c r="P17" s="29"/>
      <c r="Q17" s="30" t="s">
        <v>25</v>
      </c>
      <c r="R17" s="20">
        <v>160</v>
      </c>
      <c r="S17" s="20">
        <f>R17/2.2*R$6</f>
        <v>181.81818181818181</v>
      </c>
      <c r="T17" s="30" t="s">
        <v>23</v>
      </c>
      <c r="U17" s="29"/>
      <c r="V17" s="30" t="s">
        <v>25</v>
      </c>
      <c r="W17" s="20">
        <v>160</v>
      </c>
      <c r="X17" s="20">
        <f>W17/2.2*W$6</f>
        <v>145.45454545454544</v>
      </c>
      <c r="Y17" s="30" t="s">
        <v>23</v>
      </c>
      <c r="Z17" s="29"/>
      <c r="AA17" s="30" t="s">
        <v>25</v>
      </c>
      <c r="AB17" s="20"/>
      <c r="AC17" s="20">
        <f>AB17/2.2*AB$6</f>
        <v>0</v>
      </c>
      <c r="AD17" s="30" t="s">
        <v>23</v>
      </c>
      <c r="AE17" s="29"/>
    </row>
    <row r="18" spans="1:31" s="31" customFormat="1">
      <c r="A18" s="29"/>
      <c r="B18" s="30" t="s">
        <v>26</v>
      </c>
      <c r="C18" s="20">
        <v>295</v>
      </c>
      <c r="D18" s="20">
        <f>C18/2.2*C$6</f>
        <v>268.18181818181819</v>
      </c>
      <c r="E18" s="30" t="s">
        <v>23</v>
      </c>
      <c r="F18" s="29"/>
      <c r="G18" s="30" t="s">
        <v>26</v>
      </c>
      <c r="H18" s="37">
        <v>250</v>
      </c>
      <c r="I18" s="20">
        <f>H18/2.2*H$6</f>
        <v>227.27272727272725</v>
      </c>
      <c r="J18" s="30" t="s">
        <v>23</v>
      </c>
      <c r="K18" s="29"/>
      <c r="L18" s="30" t="s">
        <v>26</v>
      </c>
      <c r="M18" s="20">
        <v>25</v>
      </c>
      <c r="N18" s="20">
        <f>M18/2.2*M$6</f>
        <v>11.363636363636363</v>
      </c>
      <c r="O18" s="30" t="s">
        <v>23</v>
      </c>
      <c r="P18" s="29"/>
      <c r="Q18" s="30" t="s">
        <v>26</v>
      </c>
      <c r="R18" s="20">
        <v>50</v>
      </c>
      <c r="S18" s="20">
        <f>R18/2.2*R$6</f>
        <v>56.818181818181813</v>
      </c>
      <c r="T18" s="30" t="s">
        <v>23</v>
      </c>
      <c r="U18" s="29"/>
      <c r="V18" s="30" t="s">
        <v>26</v>
      </c>
      <c r="W18" s="20">
        <v>50</v>
      </c>
      <c r="X18" s="20">
        <f>W18/2.2*W$6</f>
        <v>45.454545454545453</v>
      </c>
      <c r="Y18" s="30" t="s">
        <v>23</v>
      </c>
      <c r="Z18" s="29"/>
      <c r="AA18" s="30" t="s">
        <v>26</v>
      </c>
      <c r="AB18" s="20"/>
      <c r="AC18" s="20">
        <f>AB18/2.2*AB$6</f>
        <v>0</v>
      </c>
      <c r="AD18" s="30" t="s">
        <v>23</v>
      </c>
      <c r="AE18" s="29"/>
    </row>
    <row r="19" spans="1:31" s="31" customFormat="1">
      <c r="A19" s="29"/>
      <c r="B19" s="30" t="s">
        <v>27</v>
      </c>
      <c r="C19" s="20">
        <v>580</v>
      </c>
      <c r="D19" s="20">
        <f t="shared" ref="D19:D22" si="6">C19/2.2*C$6</f>
        <v>527.27272727272725</v>
      </c>
      <c r="E19" s="30" t="s">
        <v>23</v>
      </c>
      <c r="F19" s="29"/>
      <c r="G19" s="30" t="s">
        <v>27</v>
      </c>
      <c r="H19" s="36">
        <v>500</v>
      </c>
      <c r="I19" s="20">
        <f t="shared" ref="I19:I22" si="7">H19/2.2*H$6</f>
        <v>454.5454545454545</v>
      </c>
      <c r="J19" s="30" t="s">
        <v>23</v>
      </c>
      <c r="K19" s="29"/>
      <c r="L19" s="30" t="s">
        <v>27</v>
      </c>
      <c r="M19" s="20"/>
      <c r="N19" s="20">
        <f t="shared" ref="N19:N22" si="8">M19/2.2*M$6</f>
        <v>0</v>
      </c>
      <c r="O19" s="30" t="s">
        <v>23</v>
      </c>
      <c r="P19" s="29"/>
      <c r="Q19" s="30" t="s">
        <v>27</v>
      </c>
      <c r="R19" s="20"/>
      <c r="S19" s="20">
        <f t="shared" ref="S19:S22" si="9">R19/2.2*R$6</f>
        <v>0</v>
      </c>
      <c r="T19" s="30" t="s">
        <v>23</v>
      </c>
      <c r="U19" s="29"/>
      <c r="V19" s="30" t="s">
        <v>27</v>
      </c>
      <c r="W19" s="20"/>
      <c r="X19" s="20">
        <f t="shared" ref="X19:X22" si="10">W19/2.2*W$6</f>
        <v>0</v>
      </c>
      <c r="Y19" s="30" t="s">
        <v>23</v>
      </c>
      <c r="Z19" s="29"/>
      <c r="AA19" s="30" t="s">
        <v>27</v>
      </c>
      <c r="AB19" s="20"/>
      <c r="AC19" s="20">
        <f t="shared" ref="AC19:AC22" si="11">AB19/2.2*AB$6</f>
        <v>0</v>
      </c>
      <c r="AD19" s="30" t="s">
        <v>23</v>
      </c>
      <c r="AE19" s="29"/>
    </row>
    <row r="20" spans="1:31" s="31" customFormat="1">
      <c r="A20" s="29"/>
      <c r="B20" s="30" t="s">
        <v>28</v>
      </c>
      <c r="C20" s="20">
        <v>4.32</v>
      </c>
      <c r="D20" s="20">
        <f t="shared" si="6"/>
        <v>3.9272727272727272</v>
      </c>
      <c r="E20" s="30" t="s">
        <v>23</v>
      </c>
      <c r="F20" s="29"/>
      <c r="G20" s="30" t="s">
        <v>28</v>
      </c>
      <c r="H20" s="36">
        <v>5</v>
      </c>
      <c r="I20" s="20">
        <f t="shared" si="7"/>
        <v>4.545454545454545</v>
      </c>
      <c r="J20" s="30" t="s">
        <v>23</v>
      </c>
      <c r="K20" s="29"/>
      <c r="L20" s="30" t="s">
        <v>28</v>
      </c>
      <c r="M20" s="20"/>
      <c r="N20" s="20">
        <f t="shared" si="8"/>
        <v>0</v>
      </c>
      <c r="O20" s="30" t="s">
        <v>23</v>
      </c>
      <c r="P20" s="29"/>
      <c r="Q20" s="30" t="s">
        <v>28</v>
      </c>
      <c r="R20" s="20"/>
      <c r="S20" s="20">
        <f t="shared" si="9"/>
        <v>0</v>
      </c>
      <c r="T20" s="30" t="s">
        <v>23</v>
      </c>
      <c r="U20" s="29"/>
      <c r="V20" s="30" t="s">
        <v>28</v>
      </c>
      <c r="W20" s="20"/>
      <c r="X20" s="20">
        <f t="shared" si="10"/>
        <v>0</v>
      </c>
      <c r="Y20" s="30" t="s">
        <v>23</v>
      </c>
      <c r="Z20" s="29"/>
      <c r="AA20" s="30" t="s">
        <v>28</v>
      </c>
      <c r="AB20" s="20"/>
      <c r="AC20" s="20">
        <f t="shared" si="11"/>
        <v>0</v>
      </c>
      <c r="AD20" s="30" t="s">
        <v>23</v>
      </c>
      <c r="AE20" s="29"/>
    </row>
    <row r="21" spans="1:31" s="31" customFormat="1">
      <c r="A21" s="29"/>
      <c r="B21" s="30" t="s">
        <v>29</v>
      </c>
      <c r="C21" s="20"/>
      <c r="D21" s="20">
        <f t="shared" si="6"/>
        <v>0</v>
      </c>
      <c r="E21" s="30" t="s">
        <v>23</v>
      </c>
      <c r="F21" s="29"/>
      <c r="G21" s="30" t="s">
        <v>29</v>
      </c>
      <c r="H21" s="35"/>
      <c r="I21" s="20">
        <f t="shared" si="7"/>
        <v>0</v>
      </c>
      <c r="J21" s="30" t="s">
        <v>23</v>
      </c>
      <c r="K21" s="29"/>
      <c r="L21" s="30" t="s">
        <v>29</v>
      </c>
      <c r="M21" s="20"/>
      <c r="N21" s="20">
        <f t="shared" si="8"/>
        <v>0</v>
      </c>
      <c r="O21" s="30" t="s">
        <v>23</v>
      </c>
      <c r="P21" s="29"/>
      <c r="Q21" s="30" t="s">
        <v>29</v>
      </c>
      <c r="R21" s="20"/>
      <c r="S21" s="20">
        <f t="shared" si="9"/>
        <v>0</v>
      </c>
      <c r="T21" s="30" t="s">
        <v>23</v>
      </c>
      <c r="U21" s="29"/>
      <c r="V21" s="30" t="s">
        <v>29</v>
      </c>
      <c r="W21" s="20"/>
      <c r="X21" s="20">
        <f t="shared" si="10"/>
        <v>0</v>
      </c>
      <c r="Y21" s="30" t="s">
        <v>23</v>
      </c>
      <c r="Z21" s="29"/>
      <c r="AA21" s="30" t="s">
        <v>29</v>
      </c>
      <c r="AB21" s="20"/>
      <c r="AC21" s="20">
        <f t="shared" si="11"/>
        <v>0</v>
      </c>
      <c r="AD21" s="30" t="s">
        <v>23</v>
      </c>
      <c r="AE21" s="29"/>
    </row>
    <row r="22" spans="1:31" s="31" customFormat="1">
      <c r="A22" s="29"/>
      <c r="B22" s="30" t="s">
        <v>30</v>
      </c>
      <c r="C22" s="20">
        <v>3.4</v>
      </c>
      <c r="D22" s="20">
        <f t="shared" si="6"/>
        <v>3.0909090909090904</v>
      </c>
      <c r="E22" s="30" t="s">
        <v>23</v>
      </c>
      <c r="F22" s="29"/>
      <c r="G22" s="30" t="s">
        <v>30</v>
      </c>
      <c r="H22" s="35">
        <v>2.5</v>
      </c>
      <c r="I22" s="20">
        <f t="shared" si="7"/>
        <v>2.2727272727272725</v>
      </c>
      <c r="J22" s="30" t="s">
        <v>23</v>
      </c>
      <c r="K22" s="29"/>
      <c r="L22" s="30" t="s">
        <v>30</v>
      </c>
      <c r="M22" s="20">
        <v>0.6</v>
      </c>
      <c r="N22" s="20">
        <f t="shared" si="8"/>
        <v>0.27272727272727271</v>
      </c>
      <c r="O22" s="30" t="s">
        <v>23</v>
      </c>
      <c r="P22" s="29"/>
      <c r="Q22" s="30" t="s">
        <v>30</v>
      </c>
      <c r="R22" s="20">
        <v>0.6</v>
      </c>
      <c r="S22" s="20">
        <f t="shared" si="9"/>
        <v>0.68181818181818177</v>
      </c>
      <c r="T22" s="30" t="s">
        <v>23</v>
      </c>
      <c r="U22" s="29"/>
      <c r="V22" s="30" t="s">
        <v>30</v>
      </c>
      <c r="W22" s="20">
        <v>0.6</v>
      </c>
      <c r="X22" s="20">
        <f t="shared" si="10"/>
        <v>0.54545454545454541</v>
      </c>
      <c r="Y22" s="30" t="s">
        <v>23</v>
      </c>
      <c r="Z22" s="29"/>
      <c r="AA22" s="30" t="s">
        <v>30</v>
      </c>
      <c r="AB22" s="20"/>
      <c r="AC22" s="20">
        <f t="shared" si="11"/>
        <v>0</v>
      </c>
      <c r="AD22" s="30" t="s">
        <v>23</v>
      </c>
      <c r="AE22" s="29"/>
    </row>
    <row r="23" spans="1:31" s="31" customFormat="1" ht="14" thickBot="1">
      <c r="A23" s="29"/>
      <c r="B23" s="38" t="s">
        <v>31</v>
      </c>
      <c r="C23" s="39"/>
      <c r="D23" s="40"/>
      <c r="E23" s="41"/>
      <c r="F23" s="29"/>
      <c r="G23" s="38" t="s">
        <v>31</v>
      </c>
      <c r="H23" s="42"/>
      <c r="I23" s="40"/>
      <c r="J23" s="41"/>
      <c r="K23" s="29"/>
      <c r="L23" s="38" t="s">
        <v>31</v>
      </c>
      <c r="M23" s="39"/>
      <c r="N23" s="40"/>
      <c r="O23" s="41"/>
      <c r="P23" s="29"/>
      <c r="Q23" s="38" t="s">
        <v>31</v>
      </c>
      <c r="R23" s="39"/>
      <c r="S23" s="40"/>
      <c r="T23" s="41"/>
      <c r="U23" s="29"/>
      <c r="V23" s="38" t="s">
        <v>31</v>
      </c>
      <c r="W23" s="39"/>
      <c r="X23" s="40"/>
      <c r="Y23" s="41"/>
      <c r="Z23" s="29"/>
      <c r="AA23" s="38" t="s">
        <v>31</v>
      </c>
      <c r="AB23" s="39"/>
      <c r="AC23" s="40"/>
      <c r="AD23" s="41"/>
      <c r="AE23" s="29"/>
    </row>
    <row r="24" spans="1:31" s="31" customFormat="1">
      <c r="A24" s="29"/>
      <c r="B24" s="30" t="s">
        <v>32</v>
      </c>
      <c r="C24" s="43">
        <v>1000</v>
      </c>
      <c r="D24" s="43">
        <f t="shared" ref="D24:D26" si="12">C24*C$6</f>
        <v>2000</v>
      </c>
      <c r="E24" s="30" t="s">
        <v>33</v>
      </c>
      <c r="F24" s="29"/>
      <c r="G24" s="30" t="s">
        <v>32</v>
      </c>
      <c r="H24" s="37">
        <v>600</v>
      </c>
      <c r="I24" s="43">
        <f t="shared" ref="I24:I26" si="13">H24*H$6</f>
        <v>1200</v>
      </c>
      <c r="J24" s="30" t="s">
        <v>33</v>
      </c>
      <c r="K24" s="29"/>
      <c r="L24" s="30" t="s">
        <v>32</v>
      </c>
      <c r="M24" s="43">
        <v>500</v>
      </c>
      <c r="N24" s="43">
        <f t="shared" ref="N24:N26" si="14">M24*M$6</f>
        <v>500</v>
      </c>
      <c r="O24" s="30" t="s">
        <v>33</v>
      </c>
      <c r="P24" s="29"/>
      <c r="Q24" s="30" t="s">
        <v>32</v>
      </c>
      <c r="R24" s="43">
        <v>100</v>
      </c>
      <c r="S24" s="43">
        <f t="shared" ref="S24:S26" si="15">R24*R$6</f>
        <v>250</v>
      </c>
      <c r="T24" s="30" t="s">
        <v>33</v>
      </c>
      <c r="U24" s="29"/>
      <c r="V24" s="30" t="s">
        <v>32</v>
      </c>
      <c r="W24" s="43">
        <v>120</v>
      </c>
      <c r="X24" s="43">
        <f t="shared" ref="X24:X26" si="16">W24*W$6</f>
        <v>240</v>
      </c>
      <c r="Y24" s="30" t="s">
        <v>33</v>
      </c>
      <c r="Z24" s="29"/>
      <c r="AA24" s="30" t="s">
        <v>32</v>
      </c>
      <c r="AB24" s="43"/>
      <c r="AC24" s="43">
        <f t="shared" ref="AC24:AC26" si="17">AB24*AB$6</f>
        <v>0</v>
      </c>
      <c r="AD24" s="30" t="s">
        <v>33</v>
      </c>
      <c r="AE24" s="29"/>
    </row>
    <row r="25" spans="1:31" s="31" customFormat="1">
      <c r="A25" s="29"/>
      <c r="B25" s="30" t="s">
        <v>34</v>
      </c>
      <c r="C25" s="43">
        <v>36000</v>
      </c>
      <c r="D25" s="43">
        <f t="shared" si="12"/>
        <v>72000</v>
      </c>
      <c r="E25" s="30" t="s">
        <v>33</v>
      </c>
      <c r="F25" s="29"/>
      <c r="G25" s="30" t="s">
        <v>34</v>
      </c>
      <c r="H25" s="37">
        <v>18000</v>
      </c>
      <c r="I25" s="43">
        <f t="shared" si="13"/>
        <v>36000</v>
      </c>
      <c r="J25" s="30" t="s">
        <v>33</v>
      </c>
      <c r="K25" s="29"/>
      <c r="L25" s="30" t="s">
        <v>34</v>
      </c>
      <c r="M25" s="44"/>
      <c r="N25" s="43">
        <f t="shared" si="14"/>
        <v>0</v>
      </c>
      <c r="O25" s="30" t="s">
        <v>33</v>
      </c>
      <c r="P25" s="29"/>
      <c r="Q25" s="30" t="s">
        <v>34</v>
      </c>
      <c r="R25" s="44">
        <v>3000</v>
      </c>
      <c r="S25" s="43">
        <f t="shared" si="15"/>
        <v>7500</v>
      </c>
      <c r="T25" s="30" t="s">
        <v>33</v>
      </c>
      <c r="U25" s="29"/>
      <c r="V25" s="30" t="s">
        <v>34</v>
      </c>
      <c r="W25" s="44">
        <v>3000</v>
      </c>
      <c r="X25" s="43">
        <f t="shared" si="16"/>
        <v>6000</v>
      </c>
      <c r="Y25" s="30" t="s">
        <v>33</v>
      </c>
      <c r="Z25" s="29"/>
      <c r="AA25" s="30" t="s">
        <v>34</v>
      </c>
      <c r="AB25" s="43"/>
      <c r="AC25" s="43">
        <f t="shared" si="17"/>
        <v>0</v>
      </c>
      <c r="AD25" s="30" t="s">
        <v>33</v>
      </c>
      <c r="AE25" s="29"/>
    </row>
    <row r="26" spans="1:31" s="31" customFormat="1">
      <c r="A26" s="29"/>
      <c r="B26" s="30" t="s">
        <v>35</v>
      </c>
      <c r="C26" s="43">
        <v>6000</v>
      </c>
      <c r="D26" s="43">
        <f t="shared" si="12"/>
        <v>12000</v>
      </c>
      <c r="E26" s="30" t="s">
        <v>33</v>
      </c>
      <c r="F26" s="29"/>
      <c r="G26" s="30" t="s">
        <v>35</v>
      </c>
      <c r="H26" s="37">
        <v>1800</v>
      </c>
      <c r="I26" s="43">
        <f t="shared" si="13"/>
        <v>3600</v>
      </c>
      <c r="J26" s="30" t="s">
        <v>33</v>
      </c>
      <c r="K26" s="29"/>
      <c r="L26" s="30" t="s">
        <v>35</v>
      </c>
      <c r="M26" s="43"/>
      <c r="N26" s="43">
        <f t="shared" si="14"/>
        <v>0</v>
      </c>
      <c r="O26" s="30" t="s">
        <v>33</v>
      </c>
      <c r="P26" s="29"/>
      <c r="Q26" s="30" t="s">
        <v>35</v>
      </c>
      <c r="R26" s="43">
        <v>350</v>
      </c>
      <c r="S26" s="43">
        <f t="shared" si="15"/>
        <v>875</v>
      </c>
      <c r="T26" s="30" t="s">
        <v>33</v>
      </c>
      <c r="U26" s="29"/>
      <c r="V26" s="30" t="s">
        <v>35</v>
      </c>
      <c r="W26" s="43">
        <v>350</v>
      </c>
      <c r="X26" s="43">
        <f t="shared" si="16"/>
        <v>700</v>
      </c>
      <c r="Y26" s="30" t="s">
        <v>33</v>
      </c>
      <c r="Z26" s="29"/>
      <c r="AA26" s="30" t="s">
        <v>35</v>
      </c>
      <c r="AB26" s="43"/>
      <c r="AC26" s="43">
        <f t="shared" si="17"/>
        <v>0</v>
      </c>
      <c r="AD26" s="30" t="s">
        <v>33</v>
      </c>
      <c r="AE26" s="29"/>
    </row>
    <row r="27" spans="1:31" s="31" customFormat="1">
      <c r="A27" s="29"/>
      <c r="B27" s="30" t="s">
        <v>36</v>
      </c>
      <c r="C27" s="43">
        <v>1.4</v>
      </c>
      <c r="D27" s="43">
        <f>C27*C$6</f>
        <v>2.8</v>
      </c>
      <c r="E27" s="30" t="s">
        <v>23</v>
      </c>
      <c r="F27" s="29"/>
      <c r="G27" s="30" t="s">
        <v>36</v>
      </c>
      <c r="H27" s="45">
        <v>1.5</v>
      </c>
      <c r="I27" s="43">
        <f>H27*H$6</f>
        <v>3</v>
      </c>
      <c r="J27" s="30" t="s">
        <v>23</v>
      </c>
      <c r="K27" s="29"/>
      <c r="L27" s="30" t="s">
        <v>36</v>
      </c>
      <c r="M27" s="43"/>
      <c r="N27" s="43">
        <f>M27*M$6</f>
        <v>0</v>
      </c>
      <c r="O27" s="30" t="s">
        <v>23</v>
      </c>
      <c r="P27" s="29"/>
      <c r="Q27" s="30" t="s">
        <v>36</v>
      </c>
      <c r="R27" s="43">
        <v>0.45</v>
      </c>
      <c r="S27" s="43">
        <f>R27*R$6</f>
        <v>1.125</v>
      </c>
      <c r="T27" s="30" t="s">
        <v>23</v>
      </c>
      <c r="U27" s="29"/>
      <c r="V27" s="30" t="s">
        <v>36</v>
      </c>
      <c r="W27" s="43">
        <v>0.45</v>
      </c>
      <c r="X27" s="43">
        <f>W27*W$6</f>
        <v>0.9</v>
      </c>
      <c r="Y27" s="30" t="s">
        <v>23</v>
      </c>
      <c r="Z27" s="29"/>
      <c r="AA27" s="30" t="s">
        <v>36</v>
      </c>
      <c r="AB27" s="43"/>
      <c r="AC27" s="43">
        <f>AB27*AB$6</f>
        <v>0</v>
      </c>
      <c r="AD27" s="30" t="s">
        <v>23</v>
      </c>
      <c r="AE27" s="29"/>
    </row>
    <row r="28" spans="1:31" s="31" customFormat="1">
      <c r="A28" s="29"/>
      <c r="B28" s="21" t="s">
        <v>37</v>
      </c>
      <c r="C28" s="43" t="s">
        <v>38</v>
      </c>
      <c r="D28" s="43"/>
      <c r="E28" s="30"/>
      <c r="F28" s="29"/>
      <c r="G28" s="21" t="s">
        <v>37</v>
      </c>
      <c r="H28" s="32"/>
      <c r="I28" s="43"/>
      <c r="J28" s="30"/>
      <c r="K28" s="29"/>
      <c r="L28" s="21" t="s">
        <v>37</v>
      </c>
      <c r="M28" s="43"/>
      <c r="N28" s="43"/>
      <c r="O28" s="30"/>
      <c r="P28" s="29"/>
      <c r="Q28" s="21" t="s">
        <v>37</v>
      </c>
      <c r="R28" s="43"/>
      <c r="S28" s="43"/>
      <c r="T28" s="30"/>
      <c r="U28" s="29"/>
      <c r="V28" s="21" t="s">
        <v>37</v>
      </c>
      <c r="W28" s="43"/>
      <c r="X28" s="43"/>
      <c r="Y28" s="30"/>
      <c r="Z28" s="29"/>
      <c r="AA28" s="21" t="s">
        <v>37</v>
      </c>
      <c r="AB28" s="43"/>
      <c r="AC28" s="43"/>
      <c r="AD28" s="30"/>
      <c r="AE28" s="29"/>
    </row>
    <row r="29" spans="1:31" s="31" customFormat="1">
      <c r="A29" s="29"/>
      <c r="B29" s="30" t="s">
        <v>39</v>
      </c>
      <c r="C29" s="43">
        <v>270</v>
      </c>
      <c r="D29" s="20">
        <f>C29/2.2*C$6</f>
        <v>245.45454545454544</v>
      </c>
      <c r="E29" s="30" t="s">
        <v>23</v>
      </c>
      <c r="F29" s="29"/>
      <c r="G29" s="30" t="s">
        <v>39</v>
      </c>
      <c r="H29" s="32"/>
      <c r="I29" s="20">
        <f>H29/2.2*H$6</f>
        <v>0</v>
      </c>
      <c r="J29" s="30" t="s">
        <v>23</v>
      </c>
      <c r="K29" s="29"/>
      <c r="L29" s="30" t="s">
        <v>39</v>
      </c>
      <c r="M29" s="43"/>
      <c r="N29" s="20">
        <f>M29/2.2*M$6</f>
        <v>0</v>
      </c>
      <c r="O29" s="30" t="s">
        <v>23</v>
      </c>
      <c r="P29" s="29"/>
      <c r="Q29" s="30" t="s">
        <v>39</v>
      </c>
      <c r="R29" s="43"/>
      <c r="S29" s="20">
        <f>R29/2.2*R$6</f>
        <v>0</v>
      </c>
      <c r="T29" s="30" t="s">
        <v>23</v>
      </c>
      <c r="U29" s="29"/>
      <c r="V29" s="30" t="s">
        <v>39</v>
      </c>
      <c r="W29" s="43"/>
      <c r="X29" s="20">
        <f>W29/2.2*W$6</f>
        <v>0</v>
      </c>
      <c r="Y29" s="30" t="s">
        <v>23</v>
      </c>
      <c r="Z29" s="29"/>
      <c r="AA29" s="30" t="s">
        <v>39</v>
      </c>
      <c r="AB29" s="43"/>
      <c r="AC29" s="20">
        <f>AB29/2.2*AB$6</f>
        <v>0</v>
      </c>
      <c r="AD29" s="30" t="s">
        <v>23</v>
      </c>
      <c r="AE29" s="29"/>
    </row>
    <row r="30" spans="1:31" s="31" customFormat="1" ht="14" thickBot="1">
      <c r="A30" s="29"/>
      <c r="B30" s="38" t="s">
        <v>40</v>
      </c>
      <c r="C30" s="46"/>
      <c r="D30" s="40"/>
      <c r="E30" s="41"/>
      <c r="F30" s="29"/>
      <c r="G30" s="38" t="s">
        <v>40</v>
      </c>
      <c r="H30" s="42"/>
      <c r="I30" s="40"/>
      <c r="J30" s="41"/>
      <c r="K30" s="29"/>
      <c r="L30" s="38" t="s">
        <v>40</v>
      </c>
      <c r="M30" s="46"/>
      <c r="N30" s="40"/>
      <c r="O30" s="41"/>
      <c r="P30" s="29"/>
      <c r="Q30" s="38" t="s">
        <v>40</v>
      </c>
      <c r="R30" s="46"/>
      <c r="S30" s="40"/>
      <c r="T30" s="41"/>
      <c r="U30" s="29"/>
      <c r="V30" s="38" t="s">
        <v>40</v>
      </c>
      <c r="W30" s="46"/>
      <c r="X30" s="40"/>
      <c r="Y30" s="41"/>
      <c r="Z30" s="29"/>
      <c r="AA30" s="38" t="s">
        <v>40</v>
      </c>
      <c r="AB30" s="46"/>
      <c r="AC30" s="40"/>
      <c r="AD30" s="41"/>
      <c r="AE30" s="29"/>
    </row>
    <row r="31" spans="1:31" s="31" customFormat="1" ht="13" customHeight="1">
      <c r="A31" s="29"/>
      <c r="B31" s="47" t="s">
        <v>41</v>
      </c>
      <c r="C31" s="48">
        <v>2</v>
      </c>
      <c r="D31" s="20">
        <f t="shared" ref="D31:D33" si="18">((C31/100)*453.6)*C$6</f>
        <v>18.144000000000002</v>
      </c>
      <c r="E31" s="30" t="s">
        <v>14</v>
      </c>
      <c r="F31" s="29"/>
      <c r="G31" s="47" t="s">
        <v>41</v>
      </c>
      <c r="H31" s="49">
        <v>2.2000000000000002</v>
      </c>
      <c r="I31" s="20">
        <f t="shared" ref="I31:I33" si="19">((H31/100)*453.6)*H$6</f>
        <v>19.958400000000005</v>
      </c>
      <c r="J31" s="30" t="s">
        <v>14</v>
      </c>
      <c r="K31" s="29"/>
      <c r="L31" s="47" t="s">
        <v>41</v>
      </c>
      <c r="M31" s="48"/>
      <c r="N31" s="20">
        <f t="shared" ref="N31:N33" si="20">((M31/100)*453.6)*M$6</f>
        <v>0</v>
      </c>
      <c r="O31" s="30" t="s">
        <v>14</v>
      </c>
      <c r="P31" s="29"/>
      <c r="Q31" s="47" t="s">
        <v>41</v>
      </c>
      <c r="R31" s="48">
        <v>0.8</v>
      </c>
      <c r="S31" s="20">
        <f t="shared" ref="S31:S33" si="21">((R31/100)*453.6)*R$6</f>
        <v>9.072000000000001</v>
      </c>
      <c r="T31" s="30" t="s">
        <v>14</v>
      </c>
      <c r="U31" s="29"/>
      <c r="V31" s="47" t="s">
        <v>41</v>
      </c>
      <c r="W31" s="48">
        <v>0.8</v>
      </c>
      <c r="X31" s="20">
        <f t="shared" ref="X31:X33" si="22">((W31/100)*453.6)*W$6</f>
        <v>7.2576000000000009</v>
      </c>
      <c r="Y31" s="30" t="s">
        <v>14</v>
      </c>
      <c r="Z31" s="29"/>
      <c r="AA31" s="47" t="s">
        <v>41</v>
      </c>
      <c r="AB31" s="48"/>
      <c r="AC31" s="20">
        <f t="shared" ref="AC31:AC33" si="23">((AB31/100)*453.6)*AB$6</f>
        <v>0</v>
      </c>
      <c r="AD31" s="30" t="s">
        <v>14</v>
      </c>
      <c r="AE31" s="29"/>
    </row>
    <row r="32" spans="1:31" s="31" customFormat="1" ht="13" customHeight="1">
      <c r="A32" s="29"/>
      <c r="B32" s="50" t="s">
        <v>42</v>
      </c>
      <c r="C32" s="51">
        <v>0.5</v>
      </c>
      <c r="D32" s="20">
        <f t="shared" si="18"/>
        <v>4.5360000000000005</v>
      </c>
      <c r="E32" s="30" t="s">
        <v>14</v>
      </c>
      <c r="F32" s="29"/>
      <c r="G32" s="50" t="s">
        <v>42</v>
      </c>
      <c r="H32" s="52">
        <v>0.6</v>
      </c>
      <c r="I32" s="20">
        <f t="shared" si="19"/>
        <v>5.4432</v>
      </c>
      <c r="J32" s="30" t="s">
        <v>14</v>
      </c>
      <c r="K32" s="29"/>
      <c r="L32" s="50" t="s">
        <v>42</v>
      </c>
      <c r="M32" s="51"/>
      <c r="N32" s="20">
        <f t="shared" si="20"/>
        <v>0</v>
      </c>
      <c r="O32" s="30" t="s">
        <v>14</v>
      </c>
      <c r="P32" s="29"/>
      <c r="Q32" s="50" t="s">
        <v>42</v>
      </c>
      <c r="R32" s="51">
        <v>0.3</v>
      </c>
      <c r="S32" s="20">
        <f t="shared" si="21"/>
        <v>3.4020000000000001</v>
      </c>
      <c r="T32" s="30" t="s">
        <v>14</v>
      </c>
      <c r="U32" s="29"/>
      <c r="V32" s="50" t="s">
        <v>42</v>
      </c>
      <c r="W32" s="51">
        <v>0.3</v>
      </c>
      <c r="X32" s="20">
        <f t="shared" si="22"/>
        <v>2.7216</v>
      </c>
      <c r="Y32" s="30" t="s">
        <v>14</v>
      </c>
      <c r="Z32" s="29"/>
      <c r="AA32" s="50" t="s">
        <v>42</v>
      </c>
      <c r="AB32" s="51"/>
      <c r="AC32" s="20">
        <f t="shared" si="23"/>
        <v>0</v>
      </c>
      <c r="AD32" s="30" t="s">
        <v>14</v>
      </c>
      <c r="AE32" s="29"/>
    </row>
    <row r="33" spans="1:31" s="31" customFormat="1">
      <c r="A33" s="29"/>
      <c r="B33" s="50" t="s">
        <v>43</v>
      </c>
      <c r="C33" s="51">
        <v>1</v>
      </c>
      <c r="D33" s="20">
        <f t="shared" si="18"/>
        <v>9.072000000000001</v>
      </c>
      <c r="E33" s="30" t="s">
        <v>14</v>
      </c>
      <c r="F33" s="29"/>
      <c r="G33" s="50" t="s">
        <v>43</v>
      </c>
      <c r="H33" s="52">
        <v>1.2</v>
      </c>
      <c r="I33" s="20">
        <f t="shared" si="19"/>
        <v>10.8864</v>
      </c>
      <c r="J33" s="30" t="s">
        <v>14</v>
      </c>
      <c r="K33" s="29"/>
      <c r="L33" s="50" t="s">
        <v>43</v>
      </c>
      <c r="M33" s="51"/>
      <c r="N33" s="20">
        <f t="shared" si="20"/>
        <v>0</v>
      </c>
      <c r="O33" s="30" t="s">
        <v>14</v>
      </c>
      <c r="P33" s="29"/>
      <c r="Q33" s="50" t="s">
        <v>43</v>
      </c>
      <c r="R33" s="51">
        <v>0.5</v>
      </c>
      <c r="S33" s="20">
        <f t="shared" si="21"/>
        <v>5.6700000000000008</v>
      </c>
      <c r="T33" s="30" t="s">
        <v>14</v>
      </c>
      <c r="U33" s="29"/>
      <c r="V33" s="50" t="s">
        <v>43</v>
      </c>
      <c r="W33" s="51">
        <v>0.5</v>
      </c>
      <c r="X33" s="20">
        <f t="shared" si="22"/>
        <v>4.5360000000000005</v>
      </c>
      <c r="Y33" s="30" t="s">
        <v>14</v>
      </c>
      <c r="Z33" s="29"/>
      <c r="AA33" s="50" t="s">
        <v>43</v>
      </c>
      <c r="AB33" s="51"/>
      <c r="AC33" s="20">
        <f t="shared" si="23"/>
        <v>0</v>
      </c>
      <c r="AD33" s="30" t="s">
        <v>14</v>
      </c>
      <c r="AE33" s="29"/>
    </row>
    <row r="34" spans="1:31" s="31" customFormat="1" ht="14" thickBot="1">
      <c r="A34" s="29"/>
      <c r="B34" s="38" t="s">
        <v>44</v>
      </c>
      <c r="C34" s="46"/>
      <c r="D34" s="40"/>
      <c r="E34" s="41"/>
      <c r="F34" s="29"/>
      <c r="G34" s="38" t="s">
        <v>44</v>
      </c>
      <c r="H34" s="46"/>
      <c r="I34" s="40"/>
      <c r="J34" s="41"/>
      <c r="K34" s="29"/>
      <c r="L34" s="38" t="s">
        <v>44</v>
      </c>
      <c r="M34" s="46"/>
      <c r="N34" s="40"/>
      <c r="O34" s="41"/>
      <c r="P34" s="29"/>
      <c r="Q34" s="38" t="s">
        <v>44</v>
      </c>
      <c r="R34" s="46"/>
      <c r="S34" s="40"/>
      <c r="T34" s="41"/>
      <c r="U34" s="29"/>
      <c r="V34" s="38" t="s">
        <v>44</v>
      </c>
      <c r="W34" s="46"/>
      <c r="X34" s="40"/>
      <c r="Y34" s="41"/>
      <c r="Z34" s="29"/>
      <c r="AA34" s="38" t="s">
        <v>44</v>
      </c>
      <c r="AB34" s="46"/>
      <c r="AC34" s="40"/>
      <c r="AD34" s="41"/>
      <c r="AE34" s="29"/>
    </row>
    <row r="35" spans="1:31" s="31" customFormat="1">
      <c r="A35" s="29"/>
      <c r="B35" s="50" t="s">
        <v>45</v>
      </c>
      <c r="C35" s="53">
        <v>0.22</v>
      </c>
      <c r="D35" s="20">
        <f>((C35/100)*453.6)*C$6</f>
        <v>1.9958400000000003</v>
      </c>
      <c r="E35" s="30" t="s">
        <v>14</v>
      </c>
      <c r="F35" s="29"/>
      <c r="G35" s="50" t="s">
        <v>46</v>
      </c>
      <c r="H35" s="53"/>
      <c r="I35" s="54"/>
      <c r="J35" s="30"/>
      <c r="K35" s="29"/>
      <c r="L35" s="50" t="s">
        <v>45</v>
      </c>
      <c r="M35" s="53">
        <v>2.7</v>
      </c>
      <c r="N35" s="20">
        <f t="shared" ref="N35" si="24">((M35/100)*453.6)*M$6</f>
        <v>12.247200000000001</v>
      </c>
      <c r="O35" s="30" t="s">
        <v>14</v>
      </c>
      <c r="P35" s="29"/>
      <c r="Q35" s="50" t="s">
        <v>46</v>
      </c>
      <c r="R35" s="53"/>
      <c r="S35" s="54"/>
      <c r="T35" s="30"/>
      <c r="U35" s="29"/>
      <c r="V35" s="50" t="s">
        <v>46</v>
      </c>
      <c r="W35" s="53"/>
      <c r="X35" s="54"/>
      <c r="Y35" s="30"/>
      <c r="Z35" s="29"/>
      <c r="AA35" s="50" t="s">
        <v>46</v>
      </c>
      <c r="AB35" s="53"/>
      <c r="AC35" s="54"/>
      <c r="AD35" s="30"/>
      <c r="AE35" s="29"/>
    </row>
    <row r="36" spans="1:31" s="31" customFormat="1">
      <c r="A36" s="29"/>
      <c r="B36" s="50" t="s">
        <v>47</v>
      </c>
      <c r="C36" s="53">
        <v>1.26</v>
      </c>
      <c r="D36" s="34">
        <f>C36*C6</f>
        <v>2.52</v>
      </c>
      <c r="E36" s="30" t="s">
        <v>48</v>
      </c>
      <c r="F36" s="29"/>
      <c r="G36" s="50" t="s">
        <v>47</v>
      </c>
      <c r="H36" s="55">
        <f>3.11/2.2</f>
        <v>1.4136363636363634</v>
      </c>
      <c r="I36" s="34">
        <f>H36*H6</f>
        <v>2.8272727272727267</v>
      </c>
      <c r="J36" s="30" t="s">
        <v>48</v>
      </c>
      <c r="K36" s="29"/>
      <c r="L36" s="50" t="s">
        <v>47</v>
      </c>
      <c r="M36" s="53"/>
      <c r="N36" s="54"/>
      <c r="O36" s="30"/>
      <c r="P36" s="29"/>
      <c r="Q36" s="50" t="s">
        <v>47</v>
      </c>
      <c r="R36" s="53"/>
      <c r="S36" s="54"/>
      <c r="T36" s="30"/>
      <c r="U36" s="29"/>
      <c r="V36" s="50" t="s">
        <v>47</v>
      </c>
      <c r="W36" s="53"/>
      <c r="X36" s="54"/>
      <c r="Y36" s="30"/>
      <c r="Z36" s="29"/>
      <c r="AA36" s="50" t="s">
        <v>47</v>
      </c>
      <c r="AB36" s="53"/>
      <c r="AC36" s="54"/>
      <c r="AD36" s="30"/>
      <c r="AE36" s="29"/>
    </row>
    <row r="37" spans="1:31" s="31" customFormat="1">
      <c r="A37" s="29"/>
      <c r="B37" s="50" t="s">
        <v>49</v>
      </c>
      <c r="C37" s="53">
        <v>8</v>
      </c>
      <c r="D37" s="54"/>
      <c r="E37" s="30"/>
      <c r="F37" s="29"/>
      <c r="G37" s="50" t="s">
        <v>49</v>
      </c>
      <c r="H37" s="53">
        <v>6</v>
      </c>
      <c r="I37" s="54"/>
      <c r="J37" s="30"/>
      <c r="K37" s="29"/>
      <c r="L37" s="50" t="s">
        <v>49</v>
      </c>
      <c r="M37" s="53">
        <v>4</v>
      </c>
      <c r="N37" s="54"/>
      <c r="O37" s="30"/>
      <c r="P37" s="29"/>
      <c r="Q37" s="50" t="s">
        <v>49</v>
      </c>
      <c r="R37" s="53">
        <v>4</v>
      </c>
      <c r="S37" s="54"/>
      <c r="T37" s="30"/>
      <c r="U37" s="29"/>
      <c r="V37" s="50" t="s">
        <v>49</v>
      </c>
      <c r="W37" s="53">
        <v>8</v>
      </c>
      <c r="X37" s="54"/>
      <c r="Y37" s="30"/>
      <c r="Z37" s="29"/>
      <c r="AA37" s="50" t="s">
        <v>49</v>
      </c>
      <c r="AB37" s="53"/>
      <c r="AC37" s="54"/>
      <c r="AD37" s="30"/>
      <c r="AE37" s="29"/>
    </row>
    <row r="38" spans="1:31" s="31" customFormat="1">
      <c r="A38" s="29"/>
      <c r="B38" s="50" t="s">
        <v>50</v>
      </c>
      <c r="C38" s="53">
        <v>1.8</v>
      </c>
      <c r="D38" s="54"/>
      <c r="E38" s="30"/>
      <c r="F38" s="29"/>
      <c r="G38" s="50" t="s">
        <v>50</v>
      </c>
      <c r="H38" s="53">
        <v>8</v>
      </c>
      <c r="I38" s="54"/>
      <c r="J38" s="30"/>
      <c r="K38" s="29"/>
      <c r="L38" s="50" t="s">
        <v>50</v>
      </c>
      <c r="M38" s="53">
        <v>22</v>
      </c>
      <c r="N38" s="54"/>
      <c r="O38" s="30"/>
      <c r="P38" s="29"/>
      <c r="Q38" s="50" t="s">
        <v>50</v>
      </c>
      <c r="R38" s="53">
        <v>11</v>
      </c>
      <c r="S38" s="54"/>
      <c r="T38" s="30"/>
      <c r="U38" s="29"/>
      <c r="V38" s="50" t="s">
        <v>50</v>
      </c>
      <c r="W38" s="53">
        <v>20</v>
      </c>
      <c r="X38" s="54"/>
      <c r="Y38" s="30"/>
      <c r="Z38" s="29"/>
      <c r="AA38" s="50" t="s">
        <v>50</v>
      </c>
      <c r="AB38" s="53"/>
      <c r="AC38" s="54"/>
      <c r="AD38" s="30"/>
      <c r="AE38" s="29"/>
    </row>
    <row r="39" spans="1:31" s="8" customFormat="1">
      <c r="A39" s="6"/>
      <c r="B39" s="21" t="s">
        <v>51</v>
      </c>
      <c r="C39" s="54"/>
      <c r="D39" s="43">
        <f>C37+C38</f>
        <v>9.8000000000000007</v>
      </c>
      <c r="E39" s="21" t="s">
        <v>52</v>
      </c>
      <c r="F39" s="6"/>
      <c r="G39" s="21" t="s">
        <v>51</v>
      </c>
      <c r="H39" s="54"/>
      <c r="I39" s="43">
        <f>H37+H38</f>
        <v>14</v>
      </c>
      <c r="J39" s="21" t="s">
        <v>52</v>
      </c>
      <c r="K39" s="6"/>
      <c r="L39" s="21" t="s">
        <v>51</v>
      </c>
      <c r="M39" s="54"/>
      <c r="N39" s="43">
        <f>M37+M38</f>
        <v>26</v>
      </c>
      <c r="O39" s="21" t="s">
        <v>52</v>
      </c>
      <c r="P39" s="6"/>
      <c r="Q39" s="21" t="s">
        <v>51</v>
      </c>
      <c r="R39" s="54"/>
      <c r="S39" s="43">
        <f>R37+R38</f>
        <v>15</v>
      </c>
      <c r="T39" s="21" t="s">
        <v>52</v>
      </c>
      <c r="U39" s="6"/>
      <c r="V39" s="21" t="s">
        <v>51</v>
      </c>
      <c r="W39" s="54"/>
      <c r="X39" s="43">
        <f>W37+W38</f>
        <v>28</v>
      </c>
      <c r="Y39" s="21" t="s">
        <v>52</v>
      </c>
      <c r="Z39" s="6"/>
      <c r="AA39" s="21" t="s">
        <v>51</v>
      </c>
      <c r="AB39" s="54"/>
      <c r="AC39" s="43">
        <f>AB37+AB38</f>
        <v>0</v>
      </c>
      <c r="AD39" s="21" t="s">
        <v>52</v>
      </c>
      <c r="AE39" s="6"/>
    </row>
    <row r="40" spans="1:31">
      <c r="A40" s="1"/>
      <c r="B40" s="56"/>
      <c r="D40" s="57"/>
      <c r="F40" s="1"/>
      <c r="G40" s="56"/>
      <c r="I40" s="57"/>
      <c r="K40" s="1"/>
      <c r="L40" s="56"/>
      <c r="M40" s="56"/>
      <c r="N40" s="57"/>
      <c r="P40" s="1"/>
      <c r="Q40" s="56"/>
      <c r="R40" s="56"/>
      <c r="S40" s="57"/>
      <c r="U40" s="1"/>
      <c r="V40" s="56"/>
      <c r="W40" s="56"/>
      <c r="X40" s="57"/>
      <c r="Z40" s="1"/>
      <c r="AA40" s="56"/>
      <c r="AB40" s="56"/>
      <c r="AC40" s="57"/>
      <c r="AE40" s="1"/>
    </row>
    <row r="41" spans="1:31" ht="13" customHeight="1">
      <c r="A41" s="1"/>
      <c r="D41" s="59"/>
      <c r="F41" s="1"/>
      <c r="I41" s="59"/>
      <c r="K41" s="1"/>
      <c r="N41" s="59"/>
      <c r="P41" s="1"/>
      <c r="S41" s="59"/>
      <c r="U41" s="1"/>
      <c r="X41" s="59"/>
      <c r="Z41" s="1"/>
      <c r="AC41" s="59"/>
      <c r="AE41" s="1"/>
    </row>
    <row r="42" spans="1:31" s="58" customFormat="1" ht="13" customHeight="1">
      <c r="A42" s="3"/>
      <c r="B42" s="60" t="s">
        <v>53</v>
      </c>
      <c r="C42" s="60"/>
      <c r="D42" s="61"/>
      <c r="E42" s="62"/>
      <c r="F42" s="3"/>
      <c r="G42" s="60" t="s">
        <v>53</v>
      </c>
      <c r="H42" s="60"/>
      <c r="I42" s="61"/>
      <c r="J42" s="62"/>
      <c r="K42" s="3"/>
      <c r="L42" s="60" t="s">
        <v>53</v>
      </c>
      <c r="M42" s="60"/>
      <c r="N42" s="61"/>
      <c r="O42" s="62"/>
      <c r="P42" s="3"/>
      <c r="Q42" s="60" t="s">
        <v>53</v>
      </c>
      <c r="R42" s="60"/>
      <c r="S42" s="61"/>
      <c r="T42" s="62"/>
      <c r="U42" s="3"/>
      <c r="V42" s="60" t="s">
        <v>53</v>
      </c>
      <c r="W42" s="60"/>
      <c r="X42" s="61"/>
      <c r="Y42" s="62"/>
      <c r="Z42" s="3"/>
      <c r="AA42" s="60" t="s">
        <v>53</v>
      </c>
      <c r="AB42" s="60"/>
      <c r="AC42" s="61"/>
      <c r="AD42" s="62"/>
      <c r="AE42" s="3"/>
    </row>
    <row r="43" spans="1:31" ht="13" customHeight="1">
      <c r="A43" s="1"/>
      <c r="B43" s="63">
        <v>50</v>
      </c>
      <c r="C43" s="64" t="s">
        <v>54</v>
      </c>
      <c r="D43" s="65">
        <v>36.96</v>
      </c>
      <c r="E43" s="64"/>
      <c r="F43" s="1"/>
      <c r="G43" s="63">
        <v>50</v>
      </c>
      <c r="H43" s="64" t="s">
        <v>54</v>
      </c>
      <c r="I43" s="65">
        <v>26.5</v>
      </c>
      <c r="J43" s="64"/>
      <c r="K43" s="1"/>
      <c r="L43" s="63">
        <v>40</v>
      </c>
      <c r="M43" s="64" t="s">
        <v>54</v>
      </c>
      <c r="N43" s="65">
        <v>29.5</v>
      </c>
      <c r="O43" s="64"/>
      <c r="P43" s="1"/>
      <c r="Q43" s="63">
        <v>40</v>
      </c>
      <c r="R43" s="64" t="s">
        <v>54</v>
      </c>
      <c r="S43" s="65">
        <v>29.5</v>
      </c>
      <c r="T43" s="64"/>
      <c r="U43" s="1"/>
      <c r="V43" s="63">
        <v>40</v>
      </c>
      <c r="W43" s="64" t="s">
        <v>54</v>
      </c>
      <c r="X43" s="65">
        <v>29.5</v>
      </c>
      <c r="Y43" s="64"/>
      <c r="Z43" s="1"/>
      <c r="AA43" s="63">
        <v>40</v>
      </c>
      <c r="AB43" s="64" t="s">
        <v>54</v>
      </c>
      <c r="AC43" s="65">
        <v>1</v>
      </c>
      <c r="AD43" s="64"/>
      <c r="AE43" s="1"/>
    </row>
    <row r="44" spans="1:31" ht="13" customHeight="1">
      <c r="A44" s="1"/>
      <c r="B44" s="66"/>
      <c r="C44" s="67">
        <f>(D43/B43)*C6</f>
        <v>1.4783999999999999</v>
      </c>
      <c r="D44" s="64" t="s">
        <v>55</v>
      </c>
      <c r="F44" s="1"/>
      <c r="G44" s="66"/>
      <c r="H44" s="67">
        <f>(I43/G43)*H6</f>
        <v>1.06</v>
      </c>
      <c r="I44" s="64" t="s">
        <v>55</v>
      </c>
      <c r="K44" s="1"/>
      <c r="L44" s="66"/>
      <c r="M44" s="67">
        <f>(N43/L43)*M6</f>
        <v>0.73750000000000004</v>
      </c>
      <c r="N44" s="64" t="s">
        <v>55</v>
      </c>
      <c r="P44" s="1"/>
      <c r="Q44" s="66"/>
      <c r="R44" s="67">
        <f>(S43/Q43)*R6</f>
        <v>1.84375</v>
      </c>
      <c r="S44" s="64" t="s">
        <v>55</v>
      </c>
      <c r="U44" s="1"/>
      <c r="V44" s="66"/>
      <c r="W44" s="67">
        <f>(X43/V43)*W6</f>
        <v>1.4750000000000001</v>
      </c>
      <c r="X44" s="64" t="s">
        <v>55</v>
      </c>
      <c r="Z44" s="1"/>
      <c r="AA44" s="66"/>
      <c r="AB44" s="67">
        <f>(AC43/AA43)*AB6</f>
        <v>0.05</v>
      </c>
      <c r="AC44" s="64" t="s">
        <v>55</v>
      </c>
      <c r="AE44" s="1"/>
    </row>
    <row r="45" spans="1:31" ht="13" customHeight="1">
      <c r="A45" s="1"/>
      <c r="B45" s="68"/>
      <c r="C45" s="69"/>
      <c r="D45" s="68"/>
      <c r="E45" s="70"/>
      <c r="F45" s="1"/>
      <c r="G45" s="68"/>
      <c r="H45" s="69"/>
      <c r="I45" s="68"/>
      <c r="J45" s="70"/>
      <c r="K45" s="1"/>
      <c r="L45" s="68"/>
      <c r="M45" s="69"/>
      <c r="N45" s="68"/>
      <c r="O45" s="70"/>
      <c r="P45" s="1"/>
      <c r="Q45" s="68"/>
      <c r="R45" s="69"/>
      <c r="S45" s="68"/>
      <c r="T45" s="70"/>
      <c r="U45" s="1"/>
      <c r="V45" s="68"/>
      <c r="W45" s="69"/>
      <c r="X45" s="68"/>
      <c r="Y45" s="70"/>
      <c r="Z45" s="1"/>
      <c r="AA45" s="68"/>
      <c r="AB45" s="69"/>
      <c r="AC45" s="68"/>
      <c r="AD45" s="70"/>
      <c r="AE45" s="1"/>
    </row>
    <row r="46" spans="1:31">
      <c r="A46" s="1"/>
      <c r="B46" s="71" t="s">
        <v>56</v>
      </c>
      <c r="C46" s="72"/>
      <c r="D46" s="73"/>
      <c r="F46" s="1"/>
      <c r="G46" s="71" t="s">
        <v>56</v>
      </c>
      <c r="H46" s="72"/>
      <c r="I46" s="73"/>
      <c r="K46" s="1"/>
      <c r="L46" s="71" t="s">
        <v>56</v>
      </c>
      <c r="M46" s="72"/>
      <c r="N46" s="73"/>
      <c r="P46" s="1"/>
      <c r="Q46" s="71" t="s">
        <v>56</v>
      </c>
      <c r="R46" s="72"/>
      <c r="S46" s="73"/>
      <c r="U46" s="1"/>
      <c r="V46" s="71" t="s">
        <v>56</v>
      </c>
      <c r="W46" s="72"/>
      <c r="X46" s="73"/>
      <c r="Z46" s="1"/>
      <c r="AA46" s="71" t="s">
        <v>56</v>
      </c>
      <c r="AB46" s="72"/>
      <c r="AC46" s="73"/>
      <c r="AE46" s="1"/>
    </row>
    <row r="47" spans="1:31" ht="409" customHeight="1">
      <c r="A47" s="1"/>
      <c r="B47" s="74" t="s">
        <v>57</v>
      </c>
      <c r="C47" s="75"/>
      <c r="D47" s="75"/>
      <c r="E47" s="75"/>
      <c r="F47" s="1"/>
      <c r="G47" s="75" t="s">
        <v>58</v>
      </c>
      <c r="H47" s="75"/>
      <c r="I47" s="75"/>
      <c r="J47" s="75"/>
      <c r="K47" s="1"/>
      <c r="L47" s="75" t="s">
        <v>59</v>
      </c>
      <c r="M47" s="75"/>
      <c r="N47" s="75"/>
      <c r="O47" s="75"/>
      <c r="P47" s="1"/>
      <c r="Q47" s="75" t="s">
        <v>60</v>
      </c>
      <c r="R47" s="75"/>
      <c r="S47" s="75"/>
      <c r="T47" s="75"/>
      <c r="U47" s="1"/>
      <c r="V47" s="75" t="s">
        <v>60</v>
      </c>
      <c r="W47" s="75"/>
      <c r="X47" s="75"/>
      <c r="Y47" s="75"/>
      <c r="Z47" s="1"/>
      <c r="AA47" s="75"/>
      <c r="AB47" s="75"/>
      <c r="AC47" s="75"/>
      <c r="AD47" s="75"/>
      <c r="AE47" s="1"/>
    </row>
    <row r="48" spans="1:31" ht="16" customHeight="1">
      <c r="A48" s="1"/>
      <c r="B48" s="1"/>
      <c r="C48" s="2"/>
      <c r="D48" s="1"/>
      <c r="E48" s="3"/>
      <c r="F48" s="1"/>
      <c r="G48" s="1"/>
      <c r="H48" s="2"/>
      <c r="I48" s="1"/>
      <c r="J48" s="3"/>
      <c r="K48" s="1"/>
      <c r="L48" s="1"/>
      <c r="M48" s="1"/>
      <c r="N48" s="1"/>
      <c r="O48" s="3"/>
      <c r="P48" s="1"/>
      <c r="Q48" s="1"/>
      <c r="R48" s="1"/>
      <c r="S48" s="1"/>
      <c r="T48" s="3"/>
      <c r="U48" s="1"/>
      <c r="V48" s="1"/>
      <c r="W48" s="1"/>
      <c r="X48" s="1"/>
      <c r="Y48" s="3"/>
      <c r="Z48" s="1"/>
      <c r="AA48" s="1"/>
      <c r="AB48" s="1"/>
      <c r="AC48" s="1"/>
      <c r="AD48" s="3"/>
      <c r="AE48" s="1"/>
    </row>
  </sheetData>
  <mergeCells count="30">
    <mergeCell ref="B47:E47"/>
    <mergeCell ref="G47:J47"/>
    <mergeCell ref="L47:O47"/>
    <mergeCell ref="Q47:T47"/>
    <mergeCell ref="V47:Y47"/>
    <mergeCell ref="AA47:AD47"/>
    <mergeCell ref="B42:C42"/>
    <mergeCell ref="G42:H42"/>
    <mergeCell ref="L42:M42"/>
    <mergeCell ref="Q42:R42"/>
    <mergeCell ref="V42:W42"/>
    <mergeCell ref="AA42:AB42"/>
    <mergeCell ref="D5:E5"/>
    <mergeCell ref="I5:J5"/>
    <mergeCell ref="N5:O5"/>
    <mergeCell ref="S5:T5"/>
    <mergeCell ref="X5:Y5"/>
    <mergeCell ref="AC5:AD5"/>
    <mergeCell ref="B4:E4"/>
    <mergeCell ref="G4:J4"/>
    <mergeCell ref="L4:O4"/>
    <mergeCell ref="Q4:T4"/>
    <mergeCell ref="V4:Y4"/>
    <mergeCell ref="AA4:AD4"/>
    <mergeCell ref="B2:E3"/>
    <mergeCell ref="G2:J3"/>
    <mergeCell ref="L2:O3"/>
    <mergeCell ref="Q2:T3"/>
    <mergeCell ref="V2:Y3"/>
    <mergeCell ref="AA2:AD3"/>
  </mergeCells>
  <phoneticPr fontId="2" type="noConversion"/>
  <printOptions horizontalCentered="1"/>
  <pageMargins left="0.25" right="0.25" top="0.75" bottom="0.75" header="0.3" footer="0.3"/>
  <pageSetup paperSize="3" orientation="landscape" horizontalDpi="4294967292" verticalDpi="4294967292"/>
  <headerFooter>
    <oddFooter>&amp;L&amp;8&amp;K000000©2011-2012 Patti Woodbury Kuvik&amp;C&amp;8&amp;K000000DesertEquineBalance.com_x000D_DesertEquineBalance@gmail.com&amp;R&amp;8&amp;K000000Revised 7 Jan 2012_x000D_</oddFooter>
  </headerFooter>
  <rowBreaks count="1" manualBreakCount="1">
    <brk id="45" max="16383" man="1"/>
  </rowBreak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Sandbox</vt:lpstr>
    </vt:vector>
  </TitlesOfParts>
  <Company>Desert Equine Balance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Woodbury-Kuvik</dc:creator>
  <cp:lastModifiedBy>Patricia  Woodbury-Kuvik</cp:lastModifiedBy>
  <dcterms:created xsi:type="dcterms:W3CDTF">2012-05-10T00:53:25Z</dcterms:created>
  <dcterms:modified xsi:type="dcterms:W3CDTF">2012-05-10T00:54:46Z</dcterms:modified>
</cp:coreProperties>
</file>